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8680" yWindow="-120" windowWidth="29040" windowHeight="16440" tabRatio="629"/>
  </bookViews>
  <sheets>
    <sheet name="4 rurowe korekta_2024-06-14" sheetId="5" r:id="rId1"/>
    <sheet name="WERSJA WCZESNIEJSZA" sheetId="4" r:id="rId2"/>
    <sheet name="Arkusz1" sheetId="1" r:id="rId3"/>
  </sheets>
  <definedNames>
    <definedName name="_xlnm._FilterDatabase" localSheetId="0" hidden="1">'4 rurowe korekta_2024-06-14'!$B$1:$B$92</definedName>
    <definedName name="_xlnm._FilterDatabase" localSheetId="1" hidden="1">'WERSJA WCZESNIEJSZA'!$G$1:$G$90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5"/>
  <c r="H5"/>
  <c r="F5"/>
  <c r="H45"/>
  <c r="F45"/>
  <c r="H14"/>
  <c r="F14"/>
  <c r="H42"/>
  <c r="H40"/>
  <c r="H39"/>
  <c r="H38"/>
  <c r="H30"/>
  <c r="H29"/>
  <c r="H28"/>
  <c r="H27"/>
  <c r="H21"/>
  <c r="H17"/>
  <c r="H15"/>
  <c r="F42"/>
  <c r="F40"/>
  <c r="F39"/>
  <c r="F38"/>
  <c r="F30"/>
  <c r="F29"/>
  <c r="F28"/>
  <c r="F27"/>
  <c r="F21"/>
  <c r="F17"/>
  <c r="F15"/>
  <c r="F3"/>
  <c r="H25"/>
  <c r="H26"/>
  <c r="H24"/>
  <c r="F25"/>
  <c r="F26"/>
  <c r="F24"/>
  <c r="H31"/>
  <c r="F31"/>
  <c r="H36"/>
  <c r="H35"/>
  <c r="F36"/>
  <c r="F35"/>
  <c r="H8"/>
  <c r="F46"/>
  <c r="H46"/>
  <c r="H23"/>
  <c r="H10"/>
  <c r="F23"/>
  <c r="F10"/>
  <c r="H50"/>
  <c r="H47"/>
  <c r="H11"/>
  <c r="F50"/>
  <c r="F47"/>
  <c r="F11"/>
  <c r="H20"/>
  <c r="F20"/>
  <c r="H12"/>
  <c r="F12"/>
  <c r="H41"/>
  <c r="F41"/>
  <c r="D40" i="4"/>
  <c r="D8"/>
  <c r="E51"/>
  <c r="D50"/>
  <c r="D49"/>
  <c r="D48"/>
  <c r="D47"/>
  <c r="D46"/>
  <c r="D44"/>
  <c r="D42"/>
  <c r="D41"/>
  <c r="D39"/>
  <c r="D38"/>
  <c r="D37"/>
  <c r="D36"/>
  <c r="D35"/>
  <c r="D34"/>
  <c r="D32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0"/>
  <c r="D9"/>
  <c r="D7"/>
  <c r="D6"/>
  <c r="D5"/>
  <c r="D4"/>
  <c r="D3"/>
  <c r="D17" i="1"/>
  <c r="D29"/>
  <c r="D51" i="4" l="1"/>
  <c r="E49" i="1"/>
  <c r="D3" l="1"/>
  <c r="D4"/>
  <c r="D5"/>
  <c r="D6"/>
  <c r="D7"/>
  <c r="D8"/>
  <c r="D9"/>
  <c r="D10"/>
  <c r="D11"/>
  <c r="D12"/>
  <c r="D13"/>
  <c r="D14"/>
  <c r="D15"/>
  <c r="D16"/>
  <c r="D18"/>
  <c r="D19"/>
  <c r="D20"/>
  <c r="D21"/>
  <c r="D22"/>
  <c r="D23"/>
  <c r="D24"/>
  <c r="D25"/>
  <c r="D26"/>
  <c r="D27"/>
  <c r="D28"/>
  <c r="D31"/>
  <c r="D33"/>
  <c r="D34"/>
  <c r="D35"/>
  <c r="D36"/>
  <c r="D37"/>
  <c r="D38"/>
  <c r="D39"/>
  <c r="D40"/>
  <c r="D41"/>
  <c r="D43"/>
  <c r="D44"/>
  <c r="D45"/>
  <c r="D46"/>
  <c r="D47"/>
  <c r="D48"/>
  <c r="D49" l="1"/>
</calcChain>
</file>

<file path=xl/sharedStrings.xml><?xml version="1.0" encoding="utf-8"?>
<sst xmlns="http://schemas.openxmlformats.org/spreadsheetml/2006/main" count="444" uniqueCount="143">
  <si>
    <t>NUMER BUDYNKU,NUMER PIÄTRA,NR. POM.,NAZWA POMIESZCZENIA,</t>
  </si>
  <si>
    <t>A,0,31,pom. techniczne,</t>
  </si>
  <si>
    <t>A,0,32,pom. techniczne,</t>
  </si>
  <si>
    <t>A,0,35,pomieszczenie techniczne,</t>
  </si>
  <si>
    <t>A,0,36,Pom. Techniczne,</t>
  </si>
  <si>
    <t>A,1,01,Sala wielofunkcyjna,</t>
  </si>
  <si>
    <t>A,1,02,Komunikacja,</t>
  </si>
  <si>
    <t>A,1,08,Biblioteka,</t>
  </si>
  <si>
    <t>A,2,03,Gabinet dyrektora,</t>
  </si>
  <si>
    <t>A,2,13,Biblioteka/czytelnia,</t>
  </si>
  <si>
    <t>A,2,14,Zaplecze biblioteki,</t>
  </si>
  <si>
    <t>B,0,02,Operator,</t>
  </si>
  <si>
    <t>B,0,04,Magazyn,</t>
  </si>
  <si>
    <t>B,0,05,Garderoba,</t>
  </si>
  <si>
    <t>B,0,11,garderoba,</t>
  </si>
  <si>
    <t>B,0,12,garderoba,</t>
  </si>
  <si>
    <t>B,0,18,garderoba,</t>
  </si>
  <si>
    <t>B,1,12B,Projektornia,</t>
  </si>
  <si>
    <t>B,1,22,Recepcja,</t>
  </si>
  <si>
    <t>B,1,36,Sala konferencyjna,</t>
  </si>
  <si>
    <t>B,2,16,Salka konferencyjna,</t>
  </si>
  <si>
    <t>B,2,19,Pracownia artystyczna,</t>
  </si>
  <si>
    <t>B,2,20,Pracownia artystyczna</t>
  </si>
  <si>
    <t>B,2,21,Zaplecze pracowni,</t>
  </si>
  <si>
    <t>B,2,22,Pracowani artystyczna,</t>
  </si>
  <si>
    <t>A,2,02,Księgowość</t>
  </si>
  <si>
    <t>A,2,04,Pokój instruktorski,</t>
  </si>
  <si>
    <t>A,2,01,Pokój programujących działalność i promujących PIK,</t>
  </si>
  <si>
    <t>B,0,01,Przestrzeń wystawiennicza, (zał. 1 os/4m2)</t>
  </si>
  <si>
    <t>B,0,03,Studio nagrań</t>
  </si>
  <si>
    <t>B,1,23,Sala spotkań,</t>
  </si>
  <si>
    <t>B,1,24,Sala spotkań,</t>
  </si>
  <si>
    <t>B,1,25,Przestrzeń co-workingowa,</t>
  </si>
  <si>
    <t>B,1,26,salka spotkań,</t>
  </si>
  <si>
    <t>B,2,17,Pomieszczenia spotkań mieszkańców</t>
  </si>
  <si>
    <t>B,1,12A,Stanowisko realizatora oświetlenia,</t>
  </si>
  <si>
    <t>B,1,12C,Stanowisko realizatora dźwięku,</t>
  </si>
  <si>
    <t>ESBO</t>
  </si>
  <si>
    <t>akustyka + urządzenia</t>
  </si>
  <si>
    <t>suma</t>
  </si>
  <si>
    <t>suma :</t>
  </si>
  <si>
    <t>OZC</t>
  </si>
  <si>
    <t>HIGIENICZNE</t>
  </si>
  <si>
    <t>urządzenie</t>
  </si>
  <si>
    <t>ścienny - AERSLIM HB</t>
  </si>
  <si>
    <t>kanałowy (najwęższy jaki jest dostępny)</t>
  </si>
  <si>
    <t>ścienny (może być ZEFIRO)</t>
  </si>
  <si>
    <t>ścienny (może być ZEFIRO )</t>
  </si>
  <si>
    <t>B.0.29.pom. techniczne</t>
  </si>
  <si>
    <t>B,1,10A kawiarnia</t>
  </si>
  <si>
    <t xml:space="preserve">B,1,10,Przestrzeń wystawiennicza, (zał. 1 os/4m2) </t>
  </si>
  <si>
    <t>A,2,12_1 Przestrzeń wystawiennicza (zał. 1 os/4m2)</t>
  </si>
  <si>
    <t xml:space="preserve">A,2,12_2 </t>
  </si>
  <si>
    <t>chłód W</t>
  </si>
  <si>
    <t>ciepło W</t>
  </si>
  <si>
    <t>Ilość</t>
  </si>
  <si>
    <t>Moc chłodnicza Kw</t>
  </si>
  <si>
    <t>Moc grzewcza kW</t>
  </si>
  <si>
    <t>-</t>
  </si>
  <si>
    <t>A,0,36,Pom. Techniczne</t>
  </si>
  <si>
    <t>16500 - BEZ TEGO</t>
  </si>
  <si>
    <t>ścienny - ZEFIRO HB</t>
  </si>
  <si>
    <t>Nowy klimakonwektor</t>
  </si>
  <si>
    <t>ZE316HB ECA</t>
  </si>
  <si>
    <t xml:space="preserve"> ZE847HB ECA</t>
  </si>
  <si>
    <t>ZE628HB ECA</t>
  </si>
  <si>
    <t>ZE308HB ECA</t>
  </si>
  <si>
    <t>ZE1885HB ECA</t>
  </si>
  <si>
    <t>ZE1260HB ECA</t>
  </si>
  <si>
    <t>ZE840HB ECA</t>
  </si>
  <si>
    <t>ZE634HB ECA_chłodzący</t>
  </si>
  <si>
    <t>LNH3 ECA</t>
  </si>
  <si>
    <t>LNH8 ECA</t>
  </si>
  <si>
    <t>LNH12 ECA</t>
  </si>
  <si>
    <t>grzejniki</t>
  </si>
  <si>
    <t>A,0,33,Korytarz,</t>
  </si>
  <si>
    <t>A,0,34,Pom. gospodarcze</t>
  </si>
  <si>
    <t>A,1,03,Przedsionek Toaleta,</t>
  </si>
  <si>
    <t>A,1,06,Toaleta damska</t>
  </si>
  <si>
    <t>A,1,07,Toaleta dla niepełnosprawnych</t>
  </si>
  <si>
    <t>A,2,06,Pomieszczenie socjalne,</t>
  </si>
  <si>
    <t>A,2,08,Toaleta męska,</t>
  </si>
  <si>
    <t>A,2,09,Toaleta damska,</t>
  </si>
  <si>
    <t>B,0,04a,zaplecze</t>
  </si>
  <si>
    <t>B,0,06a, Toaleta</t>
  </si>
  <si>
    <t>B,0,08,toaleta,</t>
  </si>
  <si>
    <t>B,0,10,toaleta</t>
  </si>
  <si>
    <t>B,0,13,korytarz,</t>
  </si>
  <si>
    <t>B,0,15,toaleta</t>
  </si>
  <si>
    <t>B,0,17,toaleta,</t>
  </si>
  <si>
    <t>B,0,31a,WC niepełnosprawni</t>
  </si>
  <si>
    <t>B,1,14A POKÓJ MATKI Z DZIECKIEM</t>
  </si>
  <si>
    <t>B,1,14,Toaleta dla niepełnosprawnych</t>
  </si>
  <si>
    <t>B,1,15,Toaleta męska,</t>
  </si>
  <si>
    <t>B,1,16,Przedsionek toalety,</t>
  </si>
  <si>
    <t>B,1,17,Przedsionek toalety</t>
  </si>
  <si>
    <t>B,1,18,Toaleta damska</t>
  </si>
  <si>
    <t>B,1,27,Pomieszczenie socjalne,</t>
  </si>
  <si>
    <t>B,1,28,Toaleta damska,</t>
  </si>
  <si>
    <t>B,1,29,Toaleta męska,</t>
  </si>
  <si>
    <t>B,1,35,Korytarz,</t>
  </si>
  <si>
    <t>B.1.39 WC</t>
  </si>
  <si>
    <t>B,2,25b,Toaleta męska</t>
  </si>
  <si>
    <t>B,2,26a,Toaleta,</t>
  </si>
  <si>
    <t>uwagi:</t>
  </si>
  <si>
    <t>2 KLIMAKONWEKTORY NA GRZANIE, 5 NA CHŁÓD</t>
  </si>
  <si>
    <t>LNH12 EC z
PM90 bez kratek</t>
  </si>
  <si>
    <t xml:space="preserve">ZMIANA NA LNH Z KOMORAMI PA90 +GF </t>
  </si>
  <si>
    <t>ZMIANA NA LNH Z KOMORAMI PM90 GF i PA90 GF</t>
  </si>
  <si>
    <t>BIEG 5-MED.</t>
  </si>
  <si>
    <t>Moc grzewcza 1 szt kW</t>
  </si>
  <si>
    <t>Moc grzewcza pomieszczenie kW</t>
  </si>
  <si>
    <t>BIEG 6</t>
  </si>
  <si>
    <t>BIEG 7</t>
  </si>
  <si>
    <t>BIEG 9</t>
  </si>
  <si>
    <t>BIEG 8</t>
  </si>
  <si>
    <t>LNH3ECA B2</t>
  </si>
  <si>
    <t>LNH12 ECA B2</t>
  </si>
  <si>
    <t>BIEG 10</t>
  </si>
  <si>
    <t>LNH8 ECA B2</t>
  </si>
  <si>
    <t>LNH12 ECA B2 + PA90 PM90 i GR</t>
  </si>
  <si>
    <t>ZE1885HB ECA B1</t>
  </si>
  <si>
    <t xml:space="preserve">BIEG </t>
  </si>
  <si>
    <t>ZE308HB ECA B1</t>
  </si>
  <si>
    <t>BIEG 3</t>
  </si>
  <si>
    <t>ZE316HB ECA B1</t>
  </si>
  <si>
    <t>ZE628HB ECA B1</t>
  </si>
  <si>
    <t>BIEG 4</t>
  </si>
  <si>
    <t>BIEG 5</t>
  </si>
  <si>
    <t>ZE316HB ECA_chłodzący</t>
  </si>
  <si>
    <t xml:space="preserve"> ZE847HB ECA B1</t>
  </si>
  <si>
    <t>LNH3ECA B2 + PA90 i GR</t>
  </si>
  <si>
    <t>LNH12 ECA B2 + PA90  i GR</t>
  </si>
  <si>
    <t>LNH8 ECA B2 + PA90  i GR</t>
  </si>
  <si>
    <t>LNH12 ECA B2 z
PA90 + PM90</t>
  </si>
  <si>
    <t>LNH12 ECA z PA90 +
PM90  CHŁODZĄCY</t>
  </si>
  <si>
    <t>LNH6ECA B1 + PA90 PM90 i GR</t>
  </si>
  <si>
    <t>LNH8ECA B2 + PA90 PM90 i GR</t>
  </si>
  <si>
    <t xml:space="preserve">Moc chłodnicza pomieszczenie kW </t>
  </si>
  <si>
    <t xml:space="preserve">Moc chłodnicza 1 szt kW </t>
  </si>
  <si>
    <t>UWAGA: podana moc to moc katalogowa</t>
  </si>
  <si>
    <t>NUMER BUDYNKU,NUMER PIĘTRA,NR. POM.,NAZWA POMIESZCZENIA,</t>
  </si>
  <si>
    <t>klimakonwektor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</si>
</sst>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 style="mediumDashDot">
        <color indexed="64"/>
      </right>
      <top style="mediumDashDot">
        <color indexed="64"/>
      </top>
      <bottom style="medium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 style="mediumDashDot">
        <color indexed="64"/>
      </right>
      <top/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4" borderId="1" xfId="0" applyFill="1" applyBorder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6" borderId="1" xfId="0" applyFill="1" applyBorder="1"/>
    <xf numFmtId="0" fontId="0" fillId="5" borderId="1" xfId="0" applyFill="1" applyBorder="1"/>
    <xf numFmtId="0" fontId="1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2" xfId="0" applyBorder="1" applyAlignment="1">
      <alignment horizontal="center" vertical="center"/>
    </xf>
    <xf numFmtId="0" fontId="0" fillId="0" borderId="5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1" xfId="0" applyBorder="1"/>
    <xf numFmtId="0" fontId="0" fillId="7" borderId="12" xfId="0" applyFill="1" applyBorder="1"/>
    <xf numFmtId="0" fontId="0" fillId="7" borderId="2" xfId="0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3" borderId="13" xfId="0" applyFill="1" applyBorder="1" applyAlignment="1">
      <alignment horizontal="left" vertical="center"/>
    </xf>
    <xf numFmtId="0" fontId="0" fillId="4" borderId="13" xfId="0" applyFill="1" applyBorder="1" applyAlignment="1">
      <alignment horizontal="left" vertical="center"/>
    </xf>
    <xf numFmtId="0" fontId="0" fillId="6" borderId="13" xfId="0" applyFill="1" applyBorder="1" applyAlignment="1">
      <alignment horizontal="left" vertical="center"/>
    </xf>
    <xf numFmtId="0" fontId="0" fillId="7" borderId="13" xfId="0" applyFill="1" applyBorder="1" applyAlignment="1">
      <alignment horizontal="right" vertical="center"/>
    </xf>
    <xf numFmtId="0" fontId="0" fillId="7" borderId="15" xfId="0" applyFill="1" applyBorder="1" applyAlignment="1">
      <alignment horizontal="right" vertical="center"/>
    </xf>
    <xf numFmtId="0" fontId="0" fillId="7" borderId="13" xfId="0" applyFill="1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2" fontId="0" fillId="0" borderId="0" xfId="0" applyNumberFormat="1" applyAlignment="1">
      <alignment horizontal="center"/>
    </xf>
    <xf numFmtId="0" fontId="0" fillId="0" borderId="2" xfId="0" applyBorder="1"/>
    <xf numFmtId="0" fontId="2" fillId="0" borderId="0" xfId="0" applyFont="1" applyAlignment="1">
      <alignment horizontal="center"/>
    </xf>
    <xf numFmtId="0" fontId="2" fillId="8" borderId="0" xfId="0" applyFont="1" applyFill="1" applyAlignment="1">
      <alignment horizontal="center" wrapText="1"/>
    </xf>
    <xf numFmtId="0" fontId="2" fillId="8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top"/>
    </xf>
    <xf numFmtId="0" fontId="0" fillId="6" borderId="1" xfId="0" applyFill="1" applyBorder="1" applyAlignment="1">
      <alignment horizontal="left" vertical="top"/>
    </xf>
    <xf numFmtId="0" fontId="0" fillId="6" borderId="1" xfId="0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7" borderId="15" xfId="0" applyFill="1" applyBorder="1" applyAlignment="1">
      <alignment horizontal="right" vertical="center"/>
    </xf>
    <xf numFmtId="0" fontId="0" fillId="7" borderId="16" xfId="0" applyFill="1" applyBorder="1" applyAlignment="1">
      <alignment horizontal="right" vertical="center"/>
    </xf>
    <xf numFmtId="0" fontId="0" fillId="7" borderId="15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6" borderId="13" xfId="0" applyFill="1" applyBorder="1" applyAlignment="1">
      <alignment horizontal="left" vertical="center"/>
    </xf>
    <xf numFmtId="0" fontId="0" fillId="6" borderId="14" xfId="0" applyFill="1" applyBorder="1" applyAlignment="1">
      <alignment horizontal="left" vertical="center"/>
    </xf>
    <xf numFmtId="0" fontId="0" fillId="7" borderId="13" xfId="0" applyFill="1" applyBorder="1" applyAlignment="1">
      <alignment horizontal="right" vertical="center"/>
    </xf>
    <xf numFmtId="0" fontId="0" fillId="7" borderId="14" xfId="0" applyFill="1" applyBorder="1" applyAlignment="1">
      <alignment horizontal="right" vertical="center"/>
    </xf>
    <xf numFmtId="0" fontId="0" fillId="3" borderId="13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390525</xdr:colOff>
      <xdr:row>4</xdr:row>
      <xdr:rowOff>0</xdr:rowOff>
    </xdr:from>
    <xdr:to>
      <xdr:col>29</xdr:col>
      <xdr:colOff>581025</xdr:colOff>
      <xdr:row>32</xdr:row>
      <xdr:rowOff>31750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xmlns="" id="{E2CAA38D-404A-45A0-B41D-E7523EB08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78700" y="762000"/>
          <a:ext cx="6286500" cy="57150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390525</xdr:colOff>
      <xdr:row>4</xdr:row>
      <xdr:rowOff>0</xdr:rowOff>
    </xdr:from>
    <xdr:to>
      <xdr:col>28</xdr:col>
      <xdr:colOff>581025</xdr:colOff>
      <xdr:row>34</xdr:row>
      <xdr:rowOff>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756225" y="2028825"/>
          <a:ext cx="6286500" cy="5715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1"/>
  <sheetViews>
    <sheetView tabSelected="1" zoomScale="120" zoomScaleNormal="120" workbookViewId="0">
      <pane xSplit="1" topLeftCell="B1" activePane="topRight" state="frozen"/>
      <selection pane="topRight" activeCell="M3" sqref="M3"/>
    </sheetView>
  </sheetViews>
  <sheetFormatPr defaultRowHeight="15"/>
  <cols>
    <col min="1" max="1" width="44.42578125" customWidth="1"/>
    <col min="2" max="2" width="24.140625" style="19" customWidth="1"/>
    <col min="3" max="3" width="18.28515625" style="19" customWidth="1"/>
    <col min="4" max="4" width="9.140625" style="19"/>
    <col min="5" max="5" width="12.85546875" style="19" customWidth="1"/>
    <col min="6" max="6" width="14" style="19" customWidth="1"/>
    <col min="7" max="7" width="9.140625" style="19"/>
    <col min="8" max="8" width="15.85546875" style="19" customWidth="1"/>
  </cols>
  <sheetData>
    <row r="1" spans="1:8" ht="59.25" customHeight="1">
      <c r="A1" s="42" t="s">
        <v>141</v>
      </c>
      <c r="B1" s="35" t="s">
        <v>142</v>
      </c>
      <c r="C1" s="35"/>
      <c r="D1" s="35" t="s">
        <v>55</v>
      </c>
      <c r="E1" s="35" t="s">
        <v>139</v>
      </c>
      <c r="F1" s="35" t="s">
        <v>138</v>
      </c>
      <c r="G1" s="35" t="s">
        <v>110</v>
      </c>
      <c r="H1" s="35" t="s">
        <v>111</v>
      </c>
    </row>
    <row r="2" spans="1:8">
      <c r="A2" s="3"/>
      <c r="B2" s="36"/>
      <c r="C2" s="36"/>
      <c r="D2" s="36"/>
      <c r="E2" s="73" t="s">
        <v>140</v>
      </c>
      <c r="F2" s="74"/>
      <c r="G2" s="74"/>
      <c r="H2" s="75"/>
    </row>
    <row r="3" spans="1:8">
      <c r="A3" s="43" t="s">
        <v>1</v>
      </c>
      <c r="B3" s="37" t="s">
        <v>129</v>
      </c>
      <c r="C3" s="38" t="s">
        <v>128</v>
      </c>
      <c r="D3" s="36">
        <v>1</v>
      </c>
      <c r="E3" s="36">
        <v>0.81</v>
      </c>
      <c r="F3" s="36">
        <f>E3*D3</f>
        <v>0.81</v>
      </c>
      <c r="G3" s="36" t="s">
        <v>58</v>
      </c>
      <c r="H3" s="36" t="s">
        <v>58</v>
      </c>
    </row>
    <row r="4" spans="1:8">
      <c r="A4" s="43" t="s">
        <v>2</v>
      </c>
      <c r="B4" s="38" t="s">
        <v>70</v>
      </c>
      <c r="C4" s="38" t="s">
        <v>115</v>
      </c>
      <c r="D4" s="36">
        <v>1</v>
      </c>
      <c r="E4" s="36">
        <v>2.09</v>
      </c>
      <c r="F4" s="36"/>
      <c r="G4" s="36" t="s">
        <v>58</v>
      </c>
      <c r="H4" s="36"/>
    </row>
    <row r="5" spans="1:8">
      <c r="A5" s="43" t="s">
        <v>3</v>
      </c>
      <c r="B5" s="38" t="s">
        <v>130</v>
      </c>
      <c r="C5" s="38" t="s">
        <v>112</v>
      </c>
      <c r="D5" s="36">
        <v>1</v>
      </c>
      <c r="E5" s="39">
        <v>2.0699999999999998</v>
      </c>
      <c r="F5" s="39">
        <f>E5*D5</f>
        <v>2.0699999999999998</v>
      </c>
      <c r="G5" s="39">
        <v>1.67</v>
      </c>
      <c r="H5" s="39">
        <f>G5*D5</f>
        <v>1.67</v>
      </c>
    </row>
    <row r="6" spans="1:8">
      <c r="A6" s="43" t="s">
        <v>59</v>
      </c>
      <c r="B6" s="38" t="s">
        <v>70</v>
      </c>
      <c r="C6" s="38" t="s">
        <v>115</v>
      </c>
      <c r="D6" s="36">
        <v>1</v>
      </c>
      <c r="E6" s="36">
        <v>2.09</v>
      </c>
      <c r="F6" s="36"/>
      <c r="G6" s="36" t="s">
        <v>58</v>
      </c>
      <c r="H6" s="36"/>
    </row>
    <row r="7" spans="1:8">
      <c r="A7" s="44"/>
      <c r="B7" s="38"/>
      <c r="C7" s="38"/>
      <c r="D7" s="36"/>
      <c r="E7" s="36"/>
      <c r="F7" s="36"/>
      <c r="G7" s="36"/>
      <c r="H7" s="36"/>
    </row>
    <row r="8" spans="1:8" ht="30">
      <c r="A8" s="50" t="s">
        <v>5</v>
      </c>
      <c r="B8" s="37" t="s">
        <v>134</v>
      </c>
      <c r="C8" s="37" t="s">
        <v>112</v>
      </c>
      <c r="D8" s="36">
        <v>2</v>
      </c>
      <c r="E8" s="36">
        <v>3.05</v>
      </c>
      <c r="F8" s="51">
        <f>E8*D8+D9*E9</f>
        <v>15.249999999999998</v>
      </c>
      <c r="G8" s="36">
        <v>3.69</v>
      </c>
      <c r="H8" s="36">
        <f>G8*D8</f>
        <v>7.38</v>
      </c>
    </row>
    <row r="9" spans="1:8" ht="30">
      <c r="A9" s="50"/>
      <c r="B9" s="40" t="s">
        <v>135</v>
      </c>
      <c r="C9" s="37" t="s">
        <v>112</v>
      </c>
      <c r="D9" s="36">
        <v>3</v>
      </c>
      <c r="E9" s="36">
        <v>3.05</v>
      </c>
      <c r="F9" s="51"/>
      <c r="G9" s="36" t="s">
        <v>58</v>
      </c>
      <c r="H9" s="36" t="s">
        <v>58</v>
      </c>
    </row>
    <row r="10" spans="1:8">
      <c r="A10" s="45" t="s">
        <v>6</v>
      </c>
      <c r="B10" s="38" t="s">
        <v>119</v>
      </c>
      <c r="C10" s="38" t="s">
        <v>118</v>
      </c>
      <c r="D10" s="36">
        <v>1</v>
      </c>
      <c r="E10" s="36">
        <v>3.03</v>
      </c>
      <c r="F10" s="36">
        <f>E10*D10</f>
        <v>3.03</v>
      </c>
      <c r="G10" s="36">
        <v>3.66</v>
      </c>
      <c r="H10" s="36">
        <f>G10*D10</f>
        <v>3.66</v>
      </c>
    </row>
    <row r="11" spans="1:8" ht="31.5" customHeight="1">
      <c r="A11" s="50" t="s">
        <v>7</v>
      </c>
      <c r="B11" s="37" t="s">
        <v>131</v>
      </c>
      <c r="C11" s="38" t="s">
        <v>114</v>
      </c>
      <c r="D11" s="36">
        <v>1</v>
      </c>
      <c r="E11" s="36">
        <v>1.53</v>
      </c>
      <c r="F11" s="36">
        <f>E11*D11</f>
        <v>1.53</v>
      </c>
      <c r="G11" s="36">
        <v>1.64</v>
      </c>
      <c r="H11" s="36">
        <f>G11*D11</f>
        <v>1.64</v>
      </c>
    </row>
    <row r="12" spans="1:8" ht="33" customHeight="1">
      <c r="A12" s="50"/>
      <c r="B12" s="37" t="s">
        <v>132</v>
      </c>
      <c r="C12" s="38" t="s">
        <v>109</v>
      </c>
      <c r="D12" s="36">
        <v>2</v>
      </c>
      <c r="E12" s="36">
        <v>2.67</v>
      </c>
      <c r="F12" s="36">
        <f>D12*E12</f>
        <v>5.34</v>
      </c>
      <c r="G12" s="36">
        <v>3.16</v>
      </c>
      <c r="H12" s="36">
        <f>G12*D12</f>
        <v>6.32</v>
      </c>
    </row>
    <row r="13" spans="1:8">
      <c r="A13" s="45"/>
      <c r="B13" s="38"/>
      <c r="C13" s="38"/>
      <c r="D13" s="36"/>
      <c r="E13" s="36"/>
      <c r="F13" s="36"/>
      <c r="G13" s="36"/>
      <c r="H13" s="36"/>
    </row>
    <row r="14" spans="1:8">
      <c r="A14" s="45" t="s">
        <v>27</v>
      </c>
      <c r="B14" s="38" t="s">
        <v>126</v>
      </c>
      <c r="C14" s="38" t="s">
        <v>127</v>
      </c>
      <c r="D14" s="36">
        <v>1</v>
      </c>
      <c r="E14" s="36">
        <v>1.17</v>
      </c>
      <c r="F14" s="36">
        <f>E14*D14</f>
        <v>1.17</v>
      </c>
      <c r="G14" s="36">
        <v>1.17</v>
      </c>
      <c r="H14" s="36">
        <f>G14*D14</f>
        <v>1.17</v>
      </c>
    </row>
    <row r="15" spans="1:8">
      <c r="A15" s="45" t="s">
        <v>25</v>
      </c>
      <c r="B15" s="38" t="s">
        <v>125</v>
      </c>
      <c r="C15" s="38" t="s">
        <v>128</v>
      </c>
      <c r="D15" s="36">
        <v>1</v>
      </c>
      <c r="E15" s="36">
        <v>0.85</v>
      </c>
      <c r="F15" s="36">
        <f>E15*D15</f>
        <v>0.85</v>
      </c>
      <c r="G15" s="36">
        <v>0.73</v>
      </c>
      <c r="H15" s="36">
        <f>G15*D15</f>
        <v>0.73</v>
      </c>
    </row>
    <row r="16" spans="1:8">
      <c r="A16" s="45" t="s">
        <v>8</v>
      </c>
      <c r="B16" s="38" t="s">
        <v>126</v>
      </c>
      <c r="C16" s="38" t="s">
        <v>127</v>
      </c>
      <c r="D16" s="36">
        <v>1</v>
      </c>
      <c r="E16" s="36">
        <v>1.17</v>
      </c>
      <c r="F16" s="36">
        <v>1.17</v>
      </c>
      <c r="G16" s="36">
        <v>1.17</v>
      </c>
      <c r="H16" s="36">
        <v>1.17</v>
      </c>
    </row>
    <row r="17" spans="1:8">
      <c r="A17" s="45" t="s">
        <v>26</v>
      </c>
      <c r="B17" s="38" t="s">
        <v>125</v>
      </c>
      <c r="C17" s="38" t="s">
        <v>112</v>
      </c>
      <c r="D17" s="36">
        <v>1</v>
      </c>
      <c r="E17" s="36">
        <v>0.93</v>
      </c>
      <c r="F17" s="36">
        <f>E17*D17</f>
        <v>0.93</v>
      </c>
      <c r="G17" s="36">
        <v>0.82</v>
      </c>
      <c r="H17" s="36">
        <f>G17*D17</f>
        <v>0.82</v>
      </c>
    </row>
    <row r="18" spans="1:8">
      <c r="A18" s="45" t="s">
        <v>51</v>
      </c>
      <c r="B18" s="37" t="s">
        <v>133</v>
      </c>
      <c r="C18" s="38" t="s">
        <v>118</v>
      </c>
      <c r="D18" s="36">
        <v>1</v>
      </c>
      <c r="E18" s="36">
        <v>3.03</v>
      </c>
      <c r="F18" s="36">
        <v>3.03</v>
      </c>
      <c r="G18" s="36">
        <v>3.66</v>
      </c>
      <c r="H18" s="36">
        <v>3.66</v>
      </c>
    </row>
    <row r="19" spans="1:8">
      <c r="A19" s="45" t="s">
        <v>52</v>
      </c>
      <c r="B19" s="38" t="s">
        <v>119</v>
      </c>
      <c r="C19" s="38" t="s">
        <v>118</v>
      </c>
      <c r="D19" s="36">
        <v>1</v>
      </c>
      <c r="E19" s="36">
        <v>3.03</v>
      </c>
      <c r="F19" s="36">
        <v>3.03</v>
      </c>
      <c r="G19" s="36">
        <v>3.66</v>
      </c>
      <c r="H19" s="36">
        <v>3.66</v>
      </c>
    </row>
    <row r="20" spans="1:8">
      <c r="A20" s="45" t="s">
        <v>9</v>
      </c>
      <c r="B20" s="37" t="s">
        <v>132</v>
      </c>
      <c r="C20" s="38" t="s">
        <v>113</v>
      </c>
      <c r="D20" s="36">
        <v>2</v>
      </c>
      <c r="E20" s="36">
        <v>3.68</v>
      </c>
      <c r="F20" s="36">
        <f>E20*D20</f>
        <v>7.36</v>
      </c>
      <c r="G20" s="36">
        <v>4.1500000000000004</v>
      </c>
      <c r="H20" s="36">
        <f>G20*D20</f>
        <v>8.3000000000000007</v>
      </c>
    </row>
    <row r="21" spans="1:8">
      <c r="A21" s="45" t="s">
        <v>10</v>
      </c>
      <c r="B21" s="38" t="s">
        <v>125</v>
      </c>
      <c r="C21" s="38" t="s">
        <v>128</v>
      </c>
      <c r="D21" s="36">
        <v>1</v>
      </c>
      <c r="E21" s="36">
        <v>0.85</v>
      </c>
      <c r="F21" s="36">
        <f>E21*D21</f>
        <v>0.85</v>
      </c>
      <c r="G21" s="36">
        <v>0.73</v>
      </c>
      <c r="H21" s="36">
        <f>G21*D21</f>
        <v>0.73</v>
      </c>
    </row>
    <row r="22" spans="1:8">
      <c r="A22" s="44"/>
      <c r="B22" s="38"/>
      <c r="C22" s="38"/>
      <c r="D22" s="36"/>
      <c r="E22" s="36"/>
      <c r="F22" s="36"/>
      <c r="G22" s="36"/>
      <c r="H22" s="36"/>
    </row>
    <row r="23" spans="1:8">
      <c r="A23" s="46" t="s">
        <v>28</v>
      </c>
      <c r="B23" s="38" t="s">
        <v>119</v>
      </c>
      <c r="C23" s="38" t="s">
        <v>114</v>
      </c>
      <c r="D23" s="36">
        <v>1</v>
      </c>
      <c r="E23" s="41">
        <v>2.54</v>
      </c>
      <c r="F23" s="36">
        <f>E23*D23</f>
        <v>2.54</v>
      </c>
      <c r="G23" s="36">
        <v>3.24</v>
      </c>
      <c r="H23" s="36">
        <f>G23*D23</f>
        <v>3.24</v>
      </c>
    </row>
    <row r="24" spans="1:8">
      <c r="A24" s="46" t="s">
        <v>11</v>
      </c>
      <c r="B24" s="38" t="s">
        <v>123</v>
      </c>
      <c r="C24" s="38" t="s">
        <v>124</v>
      </c>
      <c r="D24" s="36">
        <v>1</v>
      </c>
      <c r="E24" s="36">
        <v>0.56000000000000005</v>
      </c>
      <c r="F24" s="36">
        <f>D24*E24</f>
        <v>0.56000000000000005</v>
      </c>
      <c r="G24" s="36">
        <v>0.54</v>
      </c>
      <c r="H24" s="36">
        <f>G24*D24</f>
        <v>0.54</v>
      </c>
    </row>
    <row r="25" spans="1:8">
      <c r="A25" s="46" t="s">
        <v>29</v>
      </c>
      <c r="B25" s="38" t="s">
        <v>123</v>
      </c>
      <c r="C25" s="38" t="s">
        <v>124</v>
      </c>
      <c r="D25" s="36">
        <v>1</v>
      </c>
      <c r="E25" s="36">
        <v>0.56000000000000005</v>
      </c>
      <c r="F25" s="36">
        <f t="shared" ref="F25:F26" si="0">D25*E25</f>
        <v>0.56000000000000005</v>
      </c>
      <c r="G25" s="36">
        <v>0.54</v>
      </c>
      <c r="H25" s="36">
        <f t="shared" ref="H25:H30" si="1">G25*D25</f>
        <v>0.54</v>
      </c>
    </row>
    <row r="26" spans="1:8">
      <c r="A26" s="46" t="s">
        <v>12</v>
      </c>
      <c r="B26" s="38" t="s">
        <v>123</v>
      </c>
      <c r="C26" s="38" t="s">
        <v>124</v>
      </c>
      <c r="D26" s="36">
        <v>1</v>
      </c>
      <c r="E26" s="36">
        <v>0.56000000000000005</v>
      </c>
      <c r="F26" s="36">
        <f t="shared" si="0"/>
        <v>0.56000000000000005</v>
      </c>
      <c r="G26" s="36">
        <v>0.54</v>
      </c>
      <c r="H26" s="36">
        <f t="shared" si="1"/>
        <v>0.54</v>
      </c>
    </row>
    <row r="27" spans="1:8">
      <c r="A27" s="46" t="s">
        <v>13</v>
      </c>
      <c r="B27" s="38" t="s">
        <v>125</v>
      </c>
      <c r="C27" s="38" t="s">
        <v>112</v>
      </c>
      <c r="D27" s="36">
        <v>1</v>
      </c>
      <c r="E27" s="36">
        <v>0.93</v>
      </c>
      <c r="F27" s="36">
        <f t="shared" ref="F27:F30" si="2">E27*D27</f>
        <v>0.93</v>
      </c>
      <c r="G27" s="36">
        <v>0.82</v>
      </c>
      <c r="H27" s="36">
        <f t="shared" si="1"/>
        <v>0.82</v>
      </c>
    </row>
    <row r="28" spans="1:8">
      <c r="A28" s="46" t="s">
        <v>14</v>
      </c>
      <c r="B28" s="38" t="s">
        <v>125</v>
      </c>
      <c r="C28" s="38" t="s">
        <v>112</v>
      </c>
      <c r="D28" s="36">
        <v>1</v>
      </c>
      <c r="E28" s="36">
        <v>0.93</v>
      </c>
      <c r="F28" s="36">
        <f t="shared" si="2"/>
        <v>0.93</v>
      </c>
      <c r="G28" s="36">
        <v>0.82</v>
      </c>
      <c r="H28" s="36">
        <f t="shared" si="1"/>
        <v>0.82</v>
      </c>
    </row>
    <row r="29" spans="1:8">
      <c r="A29" s="46" t="s">
        <v>15</v>
      </c>
      <c r="B29" s="38" t="s">
        <v>125</v>
      </c>
      <c r="C29" s="38" t="s">
        <v>112</v>
      </c>
      <c r="D29" s="36">
        <v>1</v>
      </c>
      <c r="E29" s="36">
        <v>0.93</v>
      </c>
      <c r="F29" s="36">
        <f t="shared" si="2"/>
        <v>0.93</v>
      </c>
      <c r="G29" s="36">
        <v>0.82</v>
      </c>
      <c r="H29" s="36">
        <f t="shared" si="1"/>
        <v>0.82</v>
      </c>
    </row>
    <row r="30" spans="1:8">
      <c r="A30" s="46" t="s">
        <v>16</v>
      </c>
      <c r="B30" s="38" t="s">
        <v>125</v>
      </c>
      <c r="C30" s="38" t="s">
        <v>112</v>
      </c>
      <c r="D30" s="36">
        <v>1</v>
      </c>
      <c r="E30" s="36">
        <v>0.93</v>
      </c>
      <c r="F30" s="36">
        <f t="shared" si="2"/>
        <v>0.93</v>
      </c>
      <c r="G30" s="36">
        <v>0.82</v>
      </c>
      <c r="H30" s="36">
        <f t="shared" si="1"/>
        <v>0.82</v>
      </c>
    </row>
    <row r="31" spans="1:8">
      <c r="A31" s="44" t="s">
        <v>48</v>
      </c>
      <c r="B31" s="38" t="s">
        <v>121</v>
      </c>
      <c r="C31" s="38" t="s">
        <v>122</v>
      </c>
      <c r="D31" s="36">
        <v>1</v>
      </c>
      <c r="E31" s="36">
        <v>7.44</v>
      </c>
      <c r="F31" s="36">
        <f>E31*D31</f>
        <v>7.44</v>
      </c>
      <c r="G31" s="36">
        <v>5.28</v>
      </c>
      <c r="H31" s="36">
        <f>G31*D31</f>
        <v>5.28</v>
      </c>
    </row>
    <row r="32" spans="1:8">
      <c r="A32" s="44"/>
      <c r="B32" s="38"/>
      <c r="C32" s="38"/>
      <c r="D32" s="36"/>
      <c r="E32" s="36"/>
      <c r="F32" s="36"/>
      <c r="G32" s="36"/>
      <c r="H32" s="36"/>
    </row>
    <row r="33" spans="1:8">
      <c r="A33" s="46" t="s">
        <v>50</v>
      </c>
      <c r="B33" s="38" t="s">
        <v>119</v>
      </c>
      <c r="C33" s="38" t="s">
        <v>114</v>
      </c>
      <c r="D33" s="36">
        <v>1</v>
      </c>
      <c r="E33" s="41">
        <v>2.54</v>
      </c>
      <c r="F33" s="36">
        <v>2.54</v>
      </c>
      <c r="G33" s="36">
        <v>3.24</v>
      </c>
      <c r="H33" s="36">
        <v>3.24</v>
      </c>
    </row>
    <row r="34" spans="1:8">
      <c r="A34" s="46" t="s">
        <v>49</v>
      </c>
      <c r="B34" s="38" t="s">
        <v>119</v>
      </c>
      <c r="C34" s="38" t="s">
        <v>118</v>
      </c>
      <c r="D34" s="36">
        <v>1</v>
      </c>
      <c r="E34" s="41">
        <v>3.03</v>
      </c>
      <c r="F34" s="36">
        <v>3.03</v>
      </c>
      <c r="G34" s="36">
        <v>3.66</v>
      </c>
      <c r="H34" s="36">
        <v>3.66</v>
      </c>
    </row>
    <row r="35" spans="1:8" ht="26.25" customHeight="1">
      <c r="A35" s="46" t="s">
        <v>35</v>
      </c>
      <c r="B35" s="37" t="s">
        <v>120</v>
      </c>
      <c r="C35" s="38" t="s">
        <v>118</v>
      </c>
      <c r="D35" s="36">
        <v>1</v>
      </c>
      <c r="E35" s="36">
        <v>5.47</v>
      </c>
      <c r="F35" s="36">
        <f>E35*D35</f>
        <v>5.47</v>
      </c>
      <c r="G35" s="36">
        <v>5.45</v>
      </c>
      <c r="H35" s="36">
        <f>G35*D35</f>
        <v>5.45</v>
      </c>
    </row>
    <row r="36" spans="1:8" ht="30">
      <c r="A36" s="46" t="s">
        <v>17</v>
      </c>
      <c r="B36" s="37" t="s">
        <v>120</v>
      </c>
      <c r="C36" s="38" t="s">
        <v>118</v>
      </c>
      <c r="D36" s="36">
        <v>1</v>
      </c>
      <c r="E36" s="36">
        <v>5.47</v>
      </c>
      <c r="F36" s="36">
        <f>E36*D36</f>
        <v>5.47</v>
      </c>
      <c r="G36" s="36">
        <v>5.45</v>
      </c>
      <c r="H36" s="36">
        <f>G36*D36</f>
        <v>5.45</v>
      </c>
    </row>
    <row r="37" spans="1:8">
      <c r="A37" s="46" t="s">
        <v>36</v>
      </c>
      <c r="B37" s="38" t="s">
        <v>126</v>
      </c>
      <c r="C37" s="38" t="s">
        <v>127</v>
      </c>
      <c r="D37" s="36">
        <v>1</v>
      </c>
      <c r="E37" s="36">
        <v>1.17</v>
      </c>
      <c r="F37" s="36">
        <v>1.17</v>
      </c>
      <c r="G37" s="36">
        <v>1.17</v>
      </c>
      <c r="H37" s="36">
        <v>1.17</v>
      </c>
    </row>
    <row r="38" spans="1:8">
      <c r="A38" s="47" t="s">
        <v>18</v>
      </c>
      <c r="B38" s="38" t="s">
        <v>125</v>
      </c>
      <c r="C38" s="38" t="s">
        <v>112</v>
      </c>
      <c r="D38" s="36">
        <v>1</v>
      </c>
      <c r="E38" s="36">
        <v>0.93</v>
      </c>
      <c r="F38" s="36">
        <f t="shared" ref="F38:F40" si="3">E38*D38</f>
        <v>0.93</v>
      </c>
      <c r="G38" s="36">
        <v>0.82</v>
      </c>
      <c r="H38" s="36">
        <f t="shared" ref="H38:H42" si="4">G38*D38</f>
        <v>0.82</v>
      </c>
    </row>
    <row r="39" spans="1:8">
      <c r="A39" s="47" t="s">
        <v>30</v>
      </c>
      <c r="B39" s="38" t="s">
        <v>125</v>
      </c>
      <c r="C39" s="38" t="s">
        <v>112</v>
      </c>
      <c r="D39" s="36">
        <v>1</v>
      </c>
      <c r="E39" s="36">
        <v>0.93</v>
      </c>
      <c r="F39" s="36">
        <f t="shared" si="3"/>
        <v>0.93</v>
      </c>
      <c r="G39" s="36">
        <v>0.82</v>
      </c>
      <c r="H39" s="36">
        <f t="shared" si="4"/>
        <v>0.82</v>
      </c>
    </row>
    <row r="40" spans="1:8">
      <c r="A40" s="47" t="s">
        <v>31</v>
      </c>
      <c r="B40" s="38" t="s">
        <v>125</v>
      </c>
      <c r="C40" s="38" t="s">
        <v>112</v>
      </c>
      <c r="D40" s="36">
        <v>1</v>
      </c>
      <c r="E40" s="36">
        <v>0.93</v>
      </c>
      <c r="F40" s="36">
        <f t="shared" si="3"/>
        <v>0.93</v>
      </c>
      <c r="G40" s="36">
        <v>0.82</v>
      </c>
      <c r="H40" s="36">
        <f t="shared" si="4"/>
        <v>0.82</v>
      </c>
    </row>
    <row r="41" spans="1:8">
      <c r="A41" s="47" t="s">
        <v>32</v>
      </c>
      <c r="B41" s="38" t="s">
        <v>117</v>
      </c>
      <c r="C41" s="38" t="s">
        <v>109</v>
      </c>
      <c r="D41" s="36">
        <v>2</v>
      </c>
      <c r="E41" s="36">
        <v>2.67</v>
      </c>
      <c r="F41" s="36">
        <f>D41*E41</f>
        <v>5.34</v>
      </c>
      <c r="G41" s="36">
        <v>3.16</v>
      </c>
      <c r="H41" s="36">
        <f>G41*D41</f>
        <v>6.32</v>
      </c>
    </row>
    <row r="42" spans="1:8">
      <c r="A42" s="47" t="s">
        <v>33</v>
      </c>
      <c r="B42" s="38" t="s">
        <v>125</v>
      </c>
      <c r="C42" s="38" t="s">
        <v>112</v>
      </c>
      <c r="D42" s="36">
        <v>1</v>
      </c>
      <c r="E42" s="36">
        <v>0.93</v>
      </c>
      <c r="F42" s="36">
        <f>E42*D42</f>
        <v>0.93</v>
      </c>
      <c r="G42" s="36">
        <v>0.82</v>
      </c>
      <c r="H42" s="36">
        <f t="shared" si="4"/>
        <v>0.82</v>
      </c>
    </row>
    <row r="43" spans="1:8" ht="30">
      <c r="A43" s="47" t="s">
        <v>19</v>
      </c>
      <c r="B43" s="72" t="s">
        <v>136</v>
      </c>
      <c r="C43" s="38"/>
      <c r="D43" s="36">
        <v>1</v>
      </c>
      <c r="E43" s="36">
        <v>2.0699999999999998</v>
      </c>
      <c r="F43" s="36">
        <v>2.0699999999999998</v>
      </c>
      <c r="G43" s="39">
        <v>1.67</v>
      </c>
      <c r="H43" s="39">
        <v>1.67</v>
      </c>
    </row>
    <row r="44" spans="1:8">
      <c r="A44" s="47"/>
      <c r="B44" s="38"/>
      <c r="C44" s="38"/>
      <c r="D44" s="36"/>
      <c r="E44" s="36"/>
      <c r="F44" s="36"/>
      <c r="G44" s="36"/>
      <c r="H44" s="36"/>
    </row>
    <row r="45" spans="1:8" ht="30">
      <c r="A45" s="48" t="s">
        <v>20</v>
      </c>
      <c r="B45" s="72" t="s">
        <v>137</v>
      </c>
      <c r="C45" s="38"/>
      <c r="D45" s="36">
        <v>1</v>
      </c>
      <c r="E45" s="36">
        <v>3.5</v>
      </c>
      <c r="F45" s="36">
        <f>E45*D45</f>
        <v>3.5</v>
      </c>
      <c r="G45" s="36">
        <v>1.98</v>
      </c>
      <c r="H45" s="36">
        <f>G45*D45</f>
        <v>1.98</v>
      </c>
    </row>
    <row r="46" spans="1:8">
      <c r="A46" s="49" t="s">
        <v>34</v>
      </c>
      <c r="B46" s="37" t="s">
        <v>133</v>
      </c>
      <c r="C46" s="38" t="s">
        <v>115</v>
      </c>
      <c r="D46" s="36">
        <v>1</v>
      </c>
      <c r="E46" s="41">
        <v>2.2999999999999998</v>
      </c>
      <c r="F46" s="36">
        <f>E46*D46</f>
        <v>2.2999999999999998</v>
      </c>
      <c r="G46" s="36">
        <v>2.96</v>
      </c>
      <c r="H46" s="36">
        <f>G46*D46</f>
        <v>2.96</v>
      </c>
    </row>
    <row r="47" spans="1:8">
      <c r="A47" s="49" t="s">
        <v>21</v>
      </c>
      <c r="B47" s="38" t="s">
        <v>116</v>
      </c>
      <c r="C47" s="38" t="s">
        <v>115</v>
      </c>
      <c r="D47" s="36">
        <v>1</v>
      </c>
      <c r="E47" s="36">
        <v>1.37</v>
      </c>
      <c r="F47" s="36">
        <f>E47*D47</f>
        <v>1.37</v>
      </c>
      <c r="G47" s="36">
        <v>1.42</v>
      </c>
      <c r="H47" s="36">
        <f>G47*D47</f>
        <v>1.42</v>
      </c>
    </row>
    <row r="48" spans="1:8">
      <c r="A48" s="49" t="s">
        <v>22</v>
      </c>
      <c r="B48" s="38" t="s">
        <v>119</v>
      </c>
      <c r="C48" s="38" t="s">
        <v>118</v>
      </c>
      <c r="D48" s="36">
        <v>1</v>
      </c>
      <c r="E48" s="36">
        <v>3.03</v>
      </c>
      <c r="F48" s="36">
        <v>3.03</v>
      </c>
      <c r="G48" s="36">
        <v>3.66</v>
      </c>
      <c r="H48" s="36">
        <v>3.66</v>
      </c>
    </row>
    <row r="49" spans="1:8">
      <c r="A49" s="49" t="s">
        <v>23</v>
      </c>
      <c r="B49" s="38" t="s">
        <v>126</v>
      </c>
      <c r="C49" s="38" t="s">
        <v>127</v>
      </c>
      <c r="D49" s="36">
        <v>1</v>
      </c>
      <c r="E49" s="36">
        <v>1.17</v>
      </c>
      <c r="F49" s="36">
        <v>1.17</v>
      </c>
      <c r="G49" s="36">
        <v>1.17</v>
      </c>
      <c r="H49" s="36">
        <v>1.17</v>
      </c>
    </row>
    <row r="50" spans="1:8">
      <c r="A50" s="49" t="s">
        <v>24</v>
      </c>
      <c r="B50" s="38" t="s">
        <v>116</v>
      </c>
      <c r="C50" s="38" t="s">
        <v>114</v>
      </c>
      <c r="D50" s="36">
        <v>1</v>
      </c>
      <c r="E50" s="36">
        <v>1.53</v>
      </c>
      <c r="F50" s="36">
        <f>E50*D50</f>
        <v>1.53</v>
      </c>
      <c r="G50" s="36">
        <v>1.64</v>
      </c>
      <c r="H50" s="36">
        <f>G50*D50</f>
        <v>1.64</v>
      </c>
    </row>
    <row r="52" spans="1:8" hidden="1">
      <c r="A52" t="s">
        <v>74</v>
      </c>
    </row>
    <row r="53" spans="1:8" hidden="1"/>
    <row r="54" spans="1:8" hidden="1">
      <c r="A54" s="2" t="s">
        <v>75</v>
      </c>
    </row>
    <row r="55" spans="1:8" hidden="1">
      <c r="A55" s="2" t="s">
        <v>76</v>
      </c>
    </row>
    <row r="56" spans="1:8" hidden="1"/>
    <row r="57" spans="1:8" hidden="1">
      <c r="A57" s="4" t="s">
        <v>77</v>
      </c>
    </row>
    <row r="58" spans="1:8" hidden="1">
      <c r="A58" s="4" t="s">
        <v>78</v>
      </c>
    </row>
    <row r="59" spans="1:8" hidden="1">
      <c r="A59" s="4" t="s">
        <v>79</v>
      </c>
    </row>
    <row r="60" spans="1:8" hidden="1"/>
    <row r="61" spans="1:8" hidden="1">
      <c r="A61" s="4" t="s">
        <v>80</v>
      </c>
    </row>
    <row r="62" spans="1:8" hidden="1">
      <c r="A62" s="4" t="s">
        <v>81</v>
      </c>
    </row>
    <row r="63" spans="1:8" hidden="1">
      <c r="A63" s="4" t="s">
        <v>82</v>
      </c>
    </row>
    <row r="64" spans="1:8" hidden="1"/>
    <row r="65" spans="1:1" hidden="1">
      <c r="A65" s="1" t="s">
        <v>83</v>
      </c>
    </row>
    <row r="66" spans="1:1" hidden="1">
      <c r="A66" s="1" t="s">
        <v>84</v>
      </c>
    </row>
    <row r="67" spans="1:1" hidden="1">
      <c r="A67" s="1" t="s">
        <v>85</v>
      </c>
    </row>
    <row r="68" spans="1:1" hidden="1">
      <c r="A68" s="1" t="s">
        <v>86</v>
      </c>
    </row>
    <row r="69" spans="1:1" hidden="1">
      <c r="A69" s="1" t="s">
        <v>87</v>
      </c>
    </row>
    <row r="70" spans="1:1" hidden="1">
      <c r="A70" s="1" t="s">
        <v>88</v>
      </c>
    </row>
    <row r="71" spans="1:1" hidden="1">
      <c r="A71" s="1" t="s">
        <v>89</v>
      </c>
    </row>
    <row r="72" spans="1:1" hidden="1">
      <c r="A72" s="3"/>
    </row>
    <row r="73" spans="1:1" hidden="1">
      <c r="A73" s="2" t="s">
        <v>90</v>
      </c>
    </row>
    <row r="74" spans="1:1" hidden="1"/>
    <row r="75" spans="1:1" hidden="1">
      <c r="A75" s="1" t="s">
        <v>91</v>
      </c>
    </row>
    <row r="76" spans="1:1" hidden="1">
      <c r="A76" s="1" t="s">
        <v>92</v>
      </c>
    </row>
    <row r="77" spans="1:1" hidden="1">
      <c r="A77" s="1" t="s">
        <v>93</v>
      </c>
    </row>
    <row r="78" spans="1:1" hidden="1">
      <c r="A78" s="1" t="s">
        <v>94</v>
      </c>
    </row>
    <row r="79" spans="1:1" hidden="1">
      <c r="A79" s="1" t="s">
        <v>95</v>
      </c>
    </row>
    <row r="80" spans="1:1" hidden="1">
      <c r="A80" s="1" t="s">
        <v>96</v>
      </c>
    </row>
    <row r="81" spans="1:1" hidden="1"/>
    <row r="82" spans="1:1" hidden="1">
      <c r="A82" s="5" t="s">
        <v>97</v>
      </c>
    </row>
    <row r="83" spans="1:1" ht="15" hidden="1" customHeight="1">
      <c r="A83" s="5" t="s">
        <v>98</v>
      </c>
    </row>
    <row r="84" spans="1:1" ht="15" hidden="1" customHeight="1">
      <c r="A84" s="5" t="s">
        <v>99</v>
      </c>
    </row>
    <row r="85" spans="1:1" hidden="1">
      <c r="A85" s="5" t="s">
        <v>100</v>
      </c>
    </row>
    <row r="86" spans="1:1" hidden="1"/>
    <row r="87" spans="1:1" hidden="1">
      <c r="A87" s="1" t="s">
        <v>101</v>
      </c>
    </row>
    <row r="88" spans="1:1" hidden="1"/>
    <row r="89" spans="1:1" hidden="1">
      <c r="A89" s="6" t="s">
        <v>102</v>
      </c>
    </row>
    <row r="90" spans="1:1" hidden="1">
      <c r="A90" s="6" t="s">
        <v>103</v>
      </c>
    </row>
    <row r="91" spans="1:1" hidden="1"/>
  </sheetData>
  <autoFilter ref="B1:B92"/>
  <mergeCells count="4">
    <mergeCell ref="A11:A12"/>
    <mergeCell ref="F8:F9"/>
    <mergeCell ref="A8:A9"/>
    <mergeCell ref="E2:H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90"/>
  <sheetViews>
    <sheetView zoomScale="120" zoomScaleNormal="120" workbookViewId="0">
      <pane xSplit="1" topLeftCell="B1" activePane="topRight" state="frozen"/>
      <selection pane="topRight" activeCell="A30" sqref="A30"/>
    </sheetView>
  </sheetViews>
  <sheetFormatPr defaultRowHeight="15"/>
  <cols>
    <col min="1" max="1" width="63" customWidth="1"/>
    <col min="2" max="2" width="13.28515625" customWidth="1"/>
    <col min="3" max="3" width="23.5703125" customWidth="1"/>
    <col min="5" max="5" width="11.28515625" customWidth="1"/>
    <col min="6" max="6" width="37.85546875" customWidth="1"/>
    <col min="7" max="8" width="24.140625" style="19" customWidth="1"/>
    <col min="9" max="9" width="9.140625" style="19"/>
    <col min="10" max="10" width="10.5703125" style="19" customWidth="1"/>
    <col min="11" max="11" width="9.140625" style="19"/>
    <col min="12" max="12" width="46.85546875" customWidth="1"/>
  </cols>
  <sheetData>
    <row r="1" spans="1:12" ht="49.5" customHeight="1">
      <c r="A1" s="3" t="s">
        <v>0</v>
      </c>
      <c r="B1" s="11" t="s">
        <v>37</v>
      </c>
      <c r="C1" s="12" t="s">
        <v>38</v>
      </c>
      <c r="D1" s="13" t="s">
        <v>39</v>
      </c>
      <c r="E1" s="7" t="s">
        <v>41</v>
      </c>
      <c r="F1" s="17" t="s">
        <v>43</v>
      </c>
      <c r="G1" s="17" t="s">
        <v>62</v>
      </c>
      <c r="H1" s="17"/>
      <c r="I1" s="17" t="s">
        <v>55</v>
      </c>
      <c r="J1" s="18" t="s">
        <v>56</v>
      </c>
      <c r="K1" s="18" t="s">
        <v>57</v>
      </c>
      <c r="L1" s="17" t="s">
        <v>104</v>
      </c>
    </row>
    <row r="2" spans="1:12">
      <c r="B2" s="57" t="s">
        <v>53</v>
      </c>
      <c r="C2" s="58"/>
      <c r="D2" s="59"/>
      <c r="E2" s="9" t="s">
        <v>54</v>
      </c>
    </row>
    <row r="3" spans="1:12">
      <c r="A3" s="2" t="s">
        <v>1</v>
      </c>
      <c r="B3" s="14">
        <v>0</v>
      </c>
      <c r="C3" s="3">
        <v>800</v>
      </c>
      <c r="D3" s="15">
        <f t="shared" ref="D3:D30" si="0">C3+B3</f>
        <v>800</v>
      </c>
      <c r="E3" s="16">
        <v>0</v>
      </c>
      <c r="F3" t="s">
        <v>46</v>
      </c>
      <c r="G3" s="31" t="s">
        <v>63</v>
      </c>
      <c r="H3" s="31"/>
      <c r="I3" s="19">
        <v>1</v>
      </c>
      <c r="J3" s="19">
        <v>0.8</v>
      </c>
      <c r="K3" s="19">
        <v>1.06</v>
      </c>
    </row>
    <row r="4" spans="1:12">
      <c r="A4" s="2" t="s">
        <v>2</v>
      </c>
      <c r="B4" s="14">
        <v>0</v>
      </c>
      <c r="C4" s="3">
        <v>2000</v>
      </c>
      <c r="D4" s="15">
        <f t="shared" si="0"/>
        <v>2000</v>
      </c>
      <c r="E4" s="16">
        <v>0</v>
      </c>
      <c r="F4" t="s">
        <v>47</v>
      </c>
      <c r="G4" s="31" t="s">
        <v>70</v>
      </c>
      <c r="H4" s="31"/>
      <c r="I4" s="19">
        <v>1</v>
      </c>
      <c r="J4" s="19">
        <v>1.97</v>
      </c>
      <c r="K4" s="19" t="s">
        <v>58</v>
      </c>
    </row>
    <row r="5" spans="1:12">
      <c r="A5" s="2" t="s">
        <v>3</v>
      </c>
      <c r="B5" s="14">
        <v>0</v>
      </c>
      <c r="C5" s="3">
        <v>2000</v>
      </c>
      <c r="D5" s="15">
        <f t="shared" si="0"/>
        <v>2000</v>
      </c>
      <c r="E5" s="16">
        <v>127</v>
      </c>
      <c r="F5" t="s">
        <v>47</v>
      </c>
      <c r="G5" s="31" t="s">
        <v>64</v>
      </c>
      <c r="H5" s="31"/>
      <c r="I5" s="19">
        <v>1</v>
      </c>
      <c r="J5" s="20">
        <v>2</v>
      </c>
      <c r="K5" s="20">
        <v>2.9</v>
      </c>
    </row>
    <row r="6" spans="1:12">
      <c r="A6" s="2" t="s">
        <v>59</v>
      </c>
      <c r="B6" s="14">
        <v>0</v>
      </c>
      <c r="C6" s="3">
        <v>2000</v>
      </c>
      <c r="D6" s="15">
        <f t="shared" si="0"/>
        <v>2000</v>
      </c>
      <c r="E6" s="16">
        <v>0</v>
      </c>
      <c r="F6" t="s">
        <v>47</v>
      </c>
      <c r="G6" s="31" t="s">
        <v>70</v>
      </c>
      <c r="H6" s="31"/>
      <c r="I6" s="19">
        <v>1</v>
      </c>
      <c r="J6" s="19">
        <v>1.97</v>
      </c>
      <c r="K6" s="19" t="s">
        <v>58</v>
      </c>
    </row>
    <row r="7" spans="1:12">
      <c r="A7" s="3"/>
      <c r="B7" s="14"/>
      <c r="C7" s="3"/>
      <c r="D7" s="15">
        <f t="shared" si="0"/>
        <v>0</v>
      </c>
      <c r="E7" s="16"/>
      <c r="G7" s="31"/>
      <c r="H7" s="31"/>
    </row>
    <row r="8" spans="1:12" ht="30">
      <c r="A8" s="21" t="s">
        <v>5</v>
      </c>
      <c r="B8" s="27">
        <v>9200</v>
      </c>
      <c r="C8" s="28" t="s">
        <v>60</v>
      </c>
      <c r="D8" s="24">
        <f>B8</f>
        <v>9200</v>
      </c>
      <c r="E8" s="25">
        <v>3033</v>
      </c>
      <c r="F8" t="s">
        <v>45</v>
      </c>
      <c r="G8" s="32" t="s">
        <v>106</v>
      </c>
      <c r="H8" s="32"/>
      <c r="I8" s="19">
        <v>5</v>
      </c>
      <c r="J8" s="19">
        <v>3.44</v>
      </c>
      <c r="K8" s="19">
        <v>5.75</v>
      </c>
      <c r="L8" t="s">
        <v>105</v>
      </c>
    </row>
    <row r="9" spans="1:12">
      <c r="A9" s="4" t="s">
        <v>6</v>
      </c>
      <c r="B9" s="14">
        <v>2723</v>
      </c>
      <c r="C9" s="3">
        <v>0</v>
      </c>
      <c r="D9" s="15">
        <f t="shared" si="0"/>
        <v>2723</v>
      </c>
      <c r="E9" s="16">
        <v>3261</v>
      </c>
      <c r="F9" t="s">
        <v>45</v>
      </c>
      <c r="G9" s="31" t="s">
        <v>72</v>
      </c>
      <c r="H9" s="31"/>
      <c r="I9" s="19">
        <v>1</v>
      </c>
      <c r="J9" s="19">
        <v>2.87</v>
      </c>
      <c r="K9" s="19">
        <v>4.8099999999999996</v>
      </c>
    </row>
    <row r="10" spans="1:12" ht="19.5" customHeight="1">
      <c r="A10" s="64" t="s">
        <v>7</v>
      </c>
      <c r="B10" s="66">
        <v>4458</v>
      </c>
      <c r="C10" s="68">
        <v>0</v>
      </c>
      <c r="D10" s="70">
        <f t="shared" si="0"/>
        <v>4458</v>
      </c>
      <c r="E10" s="55">
        <v>5500</v>
      </c>
      <c r="F10" t="s">
        <v>45</v>
      </c>
      <c r="G10" s="33" t="s">
        <v>71</v>
      </c>
      <c r="H10" s="33"/>
      <c r="I10" s="19">
        <v>1</v>
      </c>
      <c r="J10" s="19">
        <v>1.42</v>
      </c>
      <c r="K10" s="19">
        <v>1.61</v>
      </c>
      <c r="L10" t="s">
        <v>107</v>
      </c>
    </row>
    <row r="11" spans="1:12" ht="23.25" customHeight="1">
      <c r="A11" s="65"/>
      <c r="B11" s="67"/>
      <c r="C11" s="69"/>
      <c r="D11" s="71"/>
      <c r="E11" s="56"/>
      <c r="F11" t="s">
        <v>45</v>
      </c>
      <c r="G11" s="33" t="s">
        <v>73</v>
      </c>
      <c r="H11" s="33"/>
      <c r="I11" s="19">
        <v>2</v>
      </c>
      <c r="J11" s="19">
        <v>2.63</v>
      </c>
      <c r="K11" s="19">
        <v>4.2300000000000004</v>
      </c>
      <c r="L11" t="s">
        <v>107</v>
      </c>
    </row>
    <row r="12" spans="1:12">
      <c r="A12" s="4"/>
      <c r="B12" s="14"/>
      <c r="C12" s="3"/>
      <c r="D12" s="15">
        <f t="shared" si="0"/>
        <v>0</v>
      </c>
      <c r="E12" s="16"/>
      <c r="G12" s="31"/>
      <c r="H12" s="31"/>
    </row>
    <row r="13" spans="1:12">
      <c r="A13" s="4" t="s">
        <v>27</v>
      </c>
      <c r="B13" s="14">
        <v>930</v>
      </c>
      <c r="C13" s="3">
        <v>0</v>
      </c>
      <c r="D13" s="15">
        <f t="shared" si="0"/>
        <v>930</v>
      </c>
      <c r="E13" s="16">
        <v>1087</v>
      </c>
      <c r="F13" t="s">
        <v>61</v>
      </c>
      <c r="G13" s="31" t="s">
        <v>65</v>
      </c>
      <c r="H13" s="31"/>
      <c r="I13" s="19">
        <v>1</v>
      </c>
      <c r="J13" s="19">
        <v>1.06</v>
      </c>
      <c r="K13" s="19">
        <v>1.93</v>
      </c>
    </row>
    <row r="14" spans="1:12">
      <c r="A14" s="4" t="s">
        <v>25</v>
      </c>
      <c r="B14" s="14">
        <v>754</v>
      </c>
      <c r="C14" s="3">
        <v>0</v>
      </c>
      <c r="D14" s="15">
        <f t="shared" si="0"/>
        <v>754</v>
      </c>
      <c r="E14" s="16">
        <v>541</v>
      </c>
      <c r="F14" t="s">
        <v>61</v>
      </c>
      <c r="G14" s="31" t="s">
        <v>63</v>
      </c>
      <c r="H14" s="31"/>
      <c r="I14" s="19">
        <v>1</v>
      </c>
      <c r="J14" s="19">
        <v>0.68</v>
      </c>
      <c r="K14" s="19">
        <v>0.82</v>
      </c>
    </row>
    <row r="15" spans="1:12">
      <c r="A15" s="4" t="s">
        <v>8</v>
      </c>
      <c r="B15" s="14">
        <v>1064</v>
      </c>
      <c r="C15" s="3">
        <v>0</v>
      </c>
      <c r="D15" s="15">
        <f t="shared" si="0"/>
        <v>1064</v>
      </c>
      <c r="E15" s="16">
        <v>1234</v>
      </c>
      <c r="F15" t="s">
        <v>61</v>
      </c>
      <c r="G15" s="31" t="s">
        <v>65</v>
      </c>
      <c r="H15" s="31"/>
      <c r="I15" s="19">
        <v>1</v>
      </c>
      <c r="J15" s="19">
        <v>1.06</v>
      </c>
      <c r="K15" s="19">
        <v>1.93</v>
      </c>
    </row>
    <row r="16" spans="1:12">
      <c r="A16" s="4" t="s">
        <v>26</v>
      </c>
      <c r="B16" s="14">
        <v>600</v>
      </c>
      <c r="C16" s="3">
        <v>0</v>
      </c>
      <c r="D16" s="15">
        <f t="shared" si="0"/>
        <v>600</v>
      </c>
      <c r="E16" s="16">
        <v>773</v>
      </c>
      <c r="F16" t="s">
        <v>61</v>
      </c>
      <c r="G16" s="31" t="s">
        <v>63</v>
      </c>
      <c r="H16" s="31"/>
      <c r="I16" s="19">
        <v>1</v>
      </c>
      <c r="J16" s="19">
        <v>0.68</v>
      </c>
      <c r="K16" s="19">
        <v>0.82</v>
      </c>
    </row>
    <row r="17" spans="1:18">
      <c r="A17" s="4" t="s">
        <v>51</v>
      </c>
      <c r="B17" s="14">
        <v>2723</v>
      </c>
      <c r="C17" s="3">
        <v>0</v>
      </c>
      <c r="D17" s="15">
        <f t="shared" si="0"/>
        <v>2723</v>
      </c>
      <c r="E17" s="16">
        <v>3525</v>
      </c>
      <c r="F17" t="s">
        <v>45</v>
      </c>
      <c r="G17" s="31" t="s">
        <v>72</v>
      </c>
      <c r="H17" s="31"/>
      <c r="I17" s="19">
        <v>1</v>
      </c>
      <c r="J17" s="19">
        <v>3.01</v>
      </c>
      <c r="K17" s="19">
        <v>5.15</v>
      </c>
      <c r="L17" t="s">
        <v>107</v>
      </c>
    </row>
    <row r="18" spans="1:18">
      <c r="A18" s="4" t="s">
        <v>52</v>
      </c>
      <c r="B18" s="14">
        <v>2581</v>
      </c>
      <c r="C18" s="3">
        <v>0</v>
      </c>
      <c r="D18" s="15">
        <f t="shared" si="0"/>
        <v>2581</v>
      </c>
      <c r="E18" s="16">
        <v>3500</v>
      </c>
      <c r="F18" t="s">
        <v>45</v>
      </c>
      <c r="G18" s="31" t="s">
        <v>72</v>
      </c>
      <c r="H18" s="31"/>
      <c r="I18" s="19">
        <v>1</v>
      </c>
      <c r="J18" s="19">
        <v>3.01</v>
      </c>
      <c r="K18" s="19">
        <v>5.15</v>
      </c>
    </row>
    <row r="19" spans="1:18">
      <c r="A19" s="4" t="s">
        <v>9</v>
      </c>
      <c r="B19" s="14">
        <v>6583</v>
      </c>
      <c r="C19" s="3">
        <v>0</v>
      </c>
      <c r="D19" s="15">
        <f t="shared" si="0"/>
        <v>6583</v>
      </c>
      <c r="E19" s="16">
        <v>6901</v>
      </c>
      <c r="F19" t="s">
        <v>45</v>
      </c>
      <c r="G19" s="33" t="s">
        <v>73</v>
      </c>
      <c r="H19" s="33"/>
      <c r="I19" s="19">
        <v>2</v>
      </c>
      <c r="J19" s="19">
        <v>3.44</v>
      </c>
      <c r="K19" s="19">
        <v>5.75</v>
      </c>
      <c r="L19" t="s">
        <v>107</v>
      </c>
    </row>
    <row r="20" spans="1:18">
      <c r="A20" s="4" t="s">
        <v>10</v>
      </c>
      <c r="B20" s="14">
        <v>740</v>
      </c>
      <c r="C20" s="3">
        <v>0</v>
      </c>
      <c r="D20" s="15">
        <f t="shared" si="0"/>
        <v>740</v>
      </c>
      <c r="E20" s="16">
        <v>607</v>
      </c>
      <c r="F20" t="s">
        <v>61</v>
      </c>
      <c r="G20" s="31" t="s">
        <v>63</v>
      </c>
      <c r="H20" s="31"/>
      <c r="I20" s="19">
        <v>1</v>
      </c>
      <c r="J20" s="19">
        <v>0.68</v>
      </c>
      <c r="K20" s="19">
        <v>0.82</v>
      </c>
    </row>
    <row r="21" spans="1:18">
      <c r="A21" s="3"/>
      <c r="B21" s="14"/>
      <c r="C21" s="3"/>
      <c r="D21" s="15">
        <f t="shared" si="0"/>
        <v>0</v>
      </c>
      <c r="E21" s="16"/>
      <c r="G21" s="31"/>
      <c r="H21" s="31"/>
    </row>
    <row r="22" spans="1:18">
      <c r="A22" s="1" t="s">
        <v>28</v>
      </c>
      <c r="B22" s="14">
        <v>2273</v>
      </c>
      <c r="C22" s="3">
        <v>0</v>
      </c>
      <c r="D22" s="15">
        <f t="shared" si="0"/>
        <v>2273</v>
      </c>
      <c r="E22" s="16">
        <v>2289</v>
      </c>
      <c r="F22" t="s">
        <v>45</v>
      </c>
      <c r="G22" s="31" t="s">
        <v>72</v>
      </c>
      <c r="H22" s="31"/>
      <c r="I22" s="19">
        <v>1</v>
      </c>
      <c r="J22" s="29">
        <v>2.38</v>
      </c>
      <c r="K22" s="19">
        <v>3.56</v>
      </c>
    </row>
    <row r="23" spans="1:18">
      <c r="A23" s="1" t="s">
        <v>11</v>
      </c>
      <c r="B23" s="14">
        <v>0</v>
      </c>
      <c r="C23" s="3">
        <v>500</v>
      </c>
      <c r="D23" s="15">
        <f t="shared" si="0"/>
        <v>500</v>
      </c>
      <c r="E23" s="16">
        <v>467</v>
      </c>
      <c r="F23" t="s">
        <v>47</v>
      </c>
      <c r="G23" s="31" t="s">
        <v>66</v>
      </c>
      <c r="H23" s="31"/>
      <c r="I23" s="19">
        <v>1</v>
      </c>
      <c r="J23" s="19">
        <v>0.56000000000000005</v>
      </c>
      <c r="K23" s="19">
        <v>0.65</v>
      </c>
    </row>
    <row r="24" spans="1:18">
      <c r="A24" s="1" t="s">
        <v>29</v>
      </c>
      <c r="B24" s="14">
        <v>0</v>
      </c>
      <c r="C24" s="3">
        <v>300</v>
      </c>
      <c r="D24" s="15">
        <f t="shared" si="0"/>
        <v>300</v>
      </c>
      <c r="E24" s="16">
        <v>335</v>
      </c>
      <c r="F24" t="s">
        <v>47</v>
      </c>
      <c r="G24" s="31" t="s">
        <v>66</v>
      </c>
      <c r="H24" s="31"/>
      <c r="I24" s="19">
        <v>1</v>
      </c>
      <c r="J24" s="19">
        <v>0.56000000000000005</v>
      </c>
      <c r="K24" s="19">
        <v>0.65</v>
      </c>
    </row>
    <row r="25" spans="1:18">
      <c r="A25" s="1" t="s">
        <v>12</v>
      </c>
      <c r="B25" s="14">
        <v>0</v>
      </c>
      <c r="C25" s="3">
        <v>200</v>
      </c>
      <c r="D25" s="15">
        <f t="shared" si="0"/>
        <v>200</v>
      </c>
      <c r="E25" s="16">
        <v>42</v>
      </c>
      <c r="F25" t="s">
        <v>47</v>
      </c>
      <c r="G25" s="31" t="s">
        <v>66</v>
      </c>
      <c r="H25" s="31"/>
      <c r="I25" s="19">
        <v>1</v>
      </c>
      <c r="J25" s="19">
        <v>0.56000000000000005</v>
      </c>
      <c r="K25" s="19">
        <v>0.65</v>
      </c>
    </row>
    <row r="26" spans="1:18">
      <c r="A26" s="1" t="s">
        <v>13</v>
      </c>
      <c r="B26" s="14">
        <v>1000</v>
      </c>
      <c r="C26" s="3">
        <v>0</v>
      </c>
      <c r="D26" s="15">
        <f t="shared" si="0"/>
        <v>1000</v>
      </c>
      <c r="E26" s="16">
        <v>131</v>
      </c>
      <c r="F26" t="s">
        <v>61</v>
      </c>
      <c r="G26" s="31" t="s">
        <v>63</v>
      </c>
      <c r="H26" s="31"/>
      <c r="I26" s="19">
        <v>1</v>
      </c>
      <c r="J26" s="19">
        <v>0.93</v>
      </c>
      <c r="K26" s="19">
        <v>1.64</v>
      </c>
    </row>
    <row r="27" spans="1:18">
      <c r="A27" s="1" t="s">
        <v>14</v>
      </c>
      <c r="B27" s="14">
        <v>1000</v>
      </c>
      <c r="C27" s="3">
        <v>0</v>
      </c>
      <c r="D27" s="15">
        <f t="shared" si="0"/>
        <v>1000</v>
      </c>
      <c r="E27" s="16">
        <v>89</v>
      </c>
      <c r="F27" t="s">
        <v>61</v>
      </c>
      <c r="G27" s="31" t="s">
        <v>63</v>
      </c>
      <c r="H27" s="31"/>
      <c r="I27" s="19">
        <v>1</v>
      </c>
      <c r="J27" s="19">
        <v>0.93</v>
      </c>
      <c r="K27" s="19">
        <v>1.64</v>
      </c>
    </row>
    <row r="28" spans="1:18">
      <c r="A28" s="1" t="s">
        <v>15</v>
      </c>
      <c r="B28" s="14">
        <v>1000</v>
      </c>
      <c r="C28" s="3">
        <v>0</v>
      </c>
      <c r="D28" s="15">
        <f t="shared" si="0"/>
        <v>1000</v>
      </c>
      <c r="E28" s="16">
        <v>109</v>
      </c>
      <c r="F28" t="s">
        <v>61</v>
      </c>
      <c r="G28" s="31" t="s">
        <v>63</v>
      </c>
      <c r="H28" s="31"/>
      <c r="I28" s="19">
        <v>1</v>
      </c>
      <c r="J28" s="19">
        <v>0.93</v>
      </c>
      <c r="K28" s="19">
        <v>1.64</v>
      </c>
    </row>
    <row r="29" spans="1:18">
      <c r="A29" s="1" t="s">
        <v>16</v>
      </c>
      <c r="B29" s="14">
        <v>1000</v>
      </c>
      <c r="C29" s="3">
        <v>0</v>
      </c>
      <c r="D29" s="15">
        <f t="shared" si="0"/>
        <v>1000</v>
      </c>
      <c r="E29" s="16">
        <v>120</v>
      </c>
      <c r="F29" t="s">
        <v>61</v>
      </c>
      <c r="G29" s="31" t="s">
        <v>63</v>
      </c>
      <c r="H29" s="31"/>
      <c r="I29" s="19">
        <v>1</v>
      </c>
      <c r="J29" s="19">
        <v>0.93</v>
      </c>
      <c r="K29" s="19">
        <v>1.64</v>
      </c>
      <c r="R29" t="s">
        <v>42</v>
      </c>
    </row>
    <row r="30" spans="1:18">
      <c r="A30" s="3" t="s">
        <v>48</v>
      </c>
      <c r="B30" s="14">
        <v>0</v>
      </c>
      <c r="C30" s="3">
        <v>7000</v>
      </c>
      <c r="D30" s="15">
        <f t="shared" si="0"/>
        <v>7000</v>
      </c>
      <c r="E30" s="16">
        <v>339</v>
      </c>
      <c r="F30" t="s">
        <v>47</v>
      </c>
      <c r="G30" s="31" t="s">
        <v>67</v>
      </c>
      <c r="H30" s="31"/>
      <c r="I30" s="19">
        <v>1</v>
      </c>
      <c r="J30" s="19">
        <v>7.44</v>
      </c>
      <c r="K30" s="19">
        <v>12.15</v>
      </c>
    </row>
    <row r="31" spans="1:18">
      <c r="A31" s="3"/>
      <c r="B31" s="14"/>
      <c r="C31" s="3"/>
      <c r="D31" s="15"/>
      <c r="E31" s="16"/>
      <c r="G31" s="31"/>
      <c r="H31" s="31"/>
    </row>
    <row r="32" spans="1:18">
      <c r="A32" s="1" t="s">
        <v>50</v>
      </c>
      <c r="B32" s="14">
        <v>2390</v>
      </c>
      <c r="C32" s="3"/>
      <c r="D32" s="15">
        <f t="shared" ref="D32:D50" si="1">C32+B32</f>
        <v>2390</v>
      </c>
      <c r="E32" s="16">
        <v>2289</v>
      </c>
      <c r="F32" t="s">
        <v>45</v>
      </c>
      <c r="G32" s="31" t="s">
        <v>72</v>
      </c>
      <c r="H32" s="31"/>
      <c r="I32" s="19">
        <v>1</v>
      </c>
      <c r="J32" s="29">
        <v>2.38</v>
      </c>
      <c r="K32" s="19">
        <v>3.56</v>
      </c>
    </row>
    <row r="33" spans="1:12">
      <c r="A33" s="1" t="s">
        <v>49</v>
      </c>
      <c r="B33" s="14"/>
      <c r="C33" s="3"/>
      <c r="D33" s="15">
        <v>2744</v>
      </c>
      <c r="E33" s="16">
        <v>3316</v>
      </c>
      <c r="F33" t="s">
        <v>45</v>
      </c>
      <c r="G33" s="31" t="s">
        <v>72</v>
      </c>
      <c r="H33" s="31"/>
      <c r="I33" s="19">
        <v>1</v>
      </c>
      <c r="J33" s="29">
        <v>2.87</v>
      </c>
      <c r="K33" s="19">
        <v>4.8099999999999996</v>
      </c>
    </row>
    <row r="34" spans="1:12" ht="26.25" customHeight="1">
      <c r="A34" s="22" t="s">
        <v>35</v>
      </c>
      <c r="B34" s="14">
        <v>0</v>
      </c>
      <c r="C34" s="3">
        <v>5000</v>
      </c>
      <c r="D34" s="15">
        <f t="shared" si="1"/>
        <v>5000</v>
      </c>
      <c r="E34" s="16">
        <v>125</v>
      </c>
      <c r="F34" t="s">
        <v>47</v>
      </c>
      <c r="G34" s="34" t="s">
        <v>68</v>
      </c>
      <c r="H34" s="34"/>
      <c r="I34" s="19">
        <v>1</v>
      </c>
      <c r="J34" s="19">
        <v>5.16</v>
      </c>
      <c r="K34" s="19">
        <v>7.8</v>
      </c>
      <c r="L34" t="s">
        <v>108</v>
      </c>
    </row>
    <row r="35" spans="1:12">
      <c r="A35" s="22" t="s">
        <v>17</v>
      </c>
      <c r="B35" s="14">
        <v>0</v>
      </c>
      <c r="C35" s="3">
        <v>5000</v>
      </c>
      <c r="D35" s="15">
        <f t="shared" si="1"/>
        <v>5000</v>
      </c>
      <c r="E35" s="16">
        <v>101</v>
      </c>
      <c r="F35" t="s">
        <v>47</v>
      </c>
      <c r="G35" s="34" t="s">
        <v>68</v>
      </c>
      <c r="H35" s="34"/>
      <c r="I35" s="19">
        <v>1</v>
      </c>
      <c r="J35" s="19">
        <v>5.16</v>
      </c>
      <c r="K35" s="19">
        <v>7.8</v>
      </c>
      <c r="L35" t="s">
        <v>108</v>
      </c>
    </row>
    <row r="36" spans="1:12">
      <c r="A36" s="1" t="s">
        <v>36</v>
      </c>
      <c r="B36" s="14">
        <v>1000</v>
      </c>
      <c r="C36" s="3">
        <v>100</v>
      </c>
      <c r="D36" s="15">
        <f t="shared" si="1"/>
        <v>1100</v>
      </c>
      <c r="E36" s="16">
        <v>141</v>
      </c>
      <c r="F36" t="s">
        <v>47</v>
      </c>
      <c r="G36" s="31" t="s">
        <v>65</v>
      </c>
      <c r="H36" s="31"/>
      <c r="I36" s="19">
        <v>1</v>
      </c>
      <c r="J36" s="19">
        <v>1.06</v>
      </c>
      <c r="K36" s="19">
        <v>1.93</v>
      </c>
    </row>
    <row r="37" spans="1:12">
      <c r="A37" s="5" t="s">
        <v>18</v>
      </c>
      <c r="B37" s="14">
        <v>520</v>
      </c>
      <c r="C37" s="3">
        <v>0</v>
      </c>
      <c r="D37" s="15">
        <f t="shared" si="1"/>
        <v>520</v>
      </c>
      <c r="E37" s="16">
        <v>584</v>
      </c>
      <c r="F37" t="s">
        <v>61</v>
      </c>
      <c r="G37" s="31" t="s">
        <v>63</v>
      </c>
      <c r="H37" s="31"/>
      <c r="I37" s="19">
        <v>1</v>
      </c>
      <c r="J37" s="19">
        <v>0.93</v>
      </c>
      <c r="K37" s="19">
        <v>1.64</v>
      </c>
    </row>
    <row r="38" spans="1:12">
      <c r="A38" s="5" t="s">
        <v>30</v>
      </c>
      <c r="B38" s="14">
        <v>1000</v>
      </c>
      <c r="C38" s="3">
        <v>0</v>
      </c>
      <c r="D38" s="15">
        <f t="shared" si="1"/>
        <v>1000</v>
      </c>
      <c r="E38" s="16">
        <v>162</v>
      </c>
      <c r="F38" t="s">
        <v>61</v>
      </c>
      <c r="G38" s="31" t="s">
        <v>63</v>
      </c>
      <c r="H38" s="31"/>
      <c r="I38" s="19">
        <v>1</v>
      </c>
      <c r="J38" s="19">
        <v>0.93</v>
      </c>
      <c r="K38" s="19">
        <v>1.64</v>
      </c>
    </row>
    <row r="39" spans="1:12">
      <c r="A39" s="5" t="s">
        <v>31</v>
      </c>
      <c r="B39" s="14">
        <v>1000</v>
      </c>
      <c r="C39" s="3">
        <v>0</v>
      </c>
      <c r="D39" s="15">
        <f t="shared" si="1"/>
        <v>1000</v>
      </c>
      <c r="E39" s="16">
        <v>142</v>
      </c>
      <c r="F39" t="s">
        <v>61</v>
      </c>
      <c r="G39" s="31" t="s">
        <v>63</v>
      </c>
      <c r="H39" s="31"/>
      <c r="I39" s="19">
        <v>1</v>
      </c>
      <c r="J39" s="19">
        <v>0.93</v>
      </c>
      <c r="K39" s="19">
        <v>1.64</v>
      </c>
    </row>
    <row r="40" spans="1:12">
      <c r="A40" s="23" t="s">
        <v>32</v>
      </c>
      <c r="B40" s="14">
        <v>5197</v>
      </c>
      <c r="C40" s="3">
        <v>0</v>
      </c>
      <c r="D40" s="26">
        <f t="shared" ref="D40" si="2">C40+B40</f>
        <v>5197</v>
      </c>
      <c r="E40" s="25">
        <v>2820</v>
      </c>
      <c r="F40" t="s">
        <v>45</v>
      </c>
      <c r="G40" s="31" t="s">
        <v>73</v>
      </c>
      <c r="H40" s="31"/>
      <c r="I40" s="19">
        <v>2</v>
      </c>
      <c r="J40" s="19">
        <v>2.63</v>
      </c>
      <c r="K40" s="19">
        <v>4.2300000000000004</v>
      </c>
    </row>
    <row r="41" spans="1:12">
      <c r="A41" s="5" t="s">
        <v>33</v>
      </c>
      <c r="B41" s="14">
        <v>1000</v>
      </c>
      <c r="C41" s="3">
        <v>0</v>
      </c>
      <c r="D41" s="15">
        <f t="shared" si="1"/>
        <v>1000</v>
      </c>
      <c r="E41" s="16">
        <v>216</v>
      </c>
      <c r="F41" t="s">
        <v>61</v>
      </c>
      <c r="G41" s="31" t="s">
        <v>63</v>
      </c>
      <c r="H41" s="31"/>
      <c r="I41" s="19">
        <v>1</v>
      </c>
      <c r="J41" s="19">
        <v>0.93</v>
      </c>
      <c r="K41" s="19">
        <v>1.64</v>
      </c>
    </row>
    <row r="42" spans="1:12">
      <c r="A42" s="5" t="s">
        <v>19</v>
      </c>
      <c r="B42" s="14">
        <v>2147</v>
      </c>
      <c r="C42" s="3">
        <v>0</v>
      </c>
      <c r="D42" s="15">
        <f t="shared" si="1"/>
        <v>2147</v>
      </c>
      <c r="E42" s="16">
        <v>468</v>
      </c>
      <c r="F42" t="s">
        <v>61</v>
      </c>
      <c r="G42" s="31" t="s">
        <v>64</v>
      </c>
      <c r="H42" s="31"/>
      <c r="I42" s="19">
        <v>1</v>
      </c>
      <c r="J42" s="19">
        <v>2.2999999999999998</v>
      </c>
      <c r="K42" s="19">
        <v>3.7</v>
      </c>
    </row>
    <row r="43" spans="1:12">
      <c r="A43" s="5"/>
      <c r="B43" s="14"/>
      <c r="C43" s="3"/>
      <c r="D43" s="15"/>
      <c r="E43" s="16"/>
      <c r="G43" s="31"/>
      <c r="H43" s="31"/>
    </row>
    <row r="44" spans="1:12">
      <c r="A44" s="60" t="s">
        <v>20</v>
      </c>
      <c r="B44" s="14">
        <v>3537</v>
      </c>
      <c r="C44" s="3">
        <v>0</v>
      </c>
      <c r="D44" s="62">
        <f t="shared" si="1"/>
        <v>3537</v>
      </c>
      <c r="E44" s="53">
        <v>1980</v>
      </c>
      <c r="F44" t="s">
        <v>61</v>
      </c>
      <c r="G44" s="31" t="s">
        <v>69</v>
      </c>
      <c r="H44" s="31"/>
      <c r="I44" s="19">
        <v>1</v>
      </c>
      <c r="J44" s="19">
        <v>1.77</v>
      </c>
      <c r="K44" s="19">
        <v>3.33</v>
      </c>
    </row>
    <row r="45" spans="1:12">
      <c r="A45" s="61"/>
      <c r="B45" s="14">
        <v>3537</v>
      </c>
      <c r="C45" s="3">
        <v>0</v>
      </c>
      <c r="D45" s="63"/>
      <c r="E45" s="54"/>
      <c r="F45" t="s">
        <v>61</v>
      </c>
      <c r="G45" s="31" t="s">
        <v>69</v>
      </c>
      <c r="H45" s="31"/>
      <c r="I45" s="19">
        <v>1</v>
      </c>
      <c r="J45" s="19">
        <v>1.77</v>
      </c>
      <c r="K45" s="19">
        <v>3.33</v>
      </c>
    </row>
    <row r="46" spans="1:12">
      <c r="A46" s="6" t="s">
        <v>34</v>
      </c>
      <c r="B46" s="14">
        <v>2023</v>
      </c>
      <c r="C46" s="3">
        <v>300</v>
      </c>
      <c r="D46" s="15">
        <f t="shared" si="1"/>
        <v>2323</v>
      </c>
      <c r="E46" s="16">
        <v>1579</v>
      </c>
      <c r="F46" t="s">
        <v>45</v>
      </c>
      <c r="G46" s="31" t="s">
        <v>72</v>
      </c>
      <c r="H46" s="31"/>
      <c r="I46" s="19">
        <v>1</v>
      </c>
      <c r="J46" s="29">
        <v>2.38</v>
      </c>
      <c r="K46" s="19">
        <v>3.56</v>
      </c>
      <c r="L46" t="s">
        <v>107</v>
      </c>
    </row>
    <row r="47" spans="1:12">
      <c r="A47" s="6" t="s">
        <v>21</v>
      </c>
      <c r="B47" s="14">
        <v>1131</v>
      </c>
      <c r="C47" s="3">
        <v>0</v>
      </c>
      <c r="D47" s="15">
        <f t="shared" si="1"/>
        <v>1131</v>
      </c>
      <c r="E47" s="16">
        <v>617</v>
      </c>
      <c r="F47" t="s">
        <v>45</v>
      </c>
      <c r="G47" s="31" t="s">
        <v>71</v>
      </c>
      <c r="H47" s="31"/>
      <c r="I47" s="19">
        <v>1</v>
      </c>
      <c r="J47" s="19">
        <v>1.17</v>
      </c>
      <c r="K47" s="19">
        <v>1.59</v>
      </c>
    </row>
    <row r="48" spans="1:12">
      <c r="A48" s="6" t="s">
        <v>22</v>
      </c>
      <c r="B48" s="14">
        <v>3118</v>
      </c>
      <c r="C48" s="3">
        <v>0</v>
      </c>
      <c r="D48" s="15">
        <f t="shared" si="1"/>
        <v>3118</v>
      </c>
      <c r="E48" s="16">
        <v>3731</v>
      </c>
      <c r="F48" t="s">
        <v>45</v>
      </c>
      <c r="G48" s="31" t="s">
        <v>72</v>
      </c>
      <c r="H48" s="31"/>
      <c r="I48" s="19">
        <v>1</v>
      </c>
      <c r="J48" s="19">
        <v>3.01</v>
      </c>
      <c r="K48" s="19">
        <v>5.15</v>
      </c>
    </row>
    <row r="49" spans="1:11">
      <c r="A49" s="6" t="s">
        <v>23</v>
      </c>
      <c r="B49" s="14">
        <v>1222</v>
      </c>
      <c r="C49" s="3">
        <v>0</v>
      </c>
      <c r="D49" s="15">
        <f t="shared" si="1"/>
        <v>1222</v>
      </c>
      <c r="E49" s="16">
        <v>591</v>
      </c>
      <c r="F49" t="s">
        <v>47</v>
      </c>
      <c r="G49" s="31" t="s">
        <v>65</v>
      </c>
      <c r="H49" s="31"/>
      <c r="I49" s="19">
        <v>1</v>
      </c>
      <c r="J49" s="19">
        <v>1.06</v>
      </c>
      <c r="K49" s="19">
        <v>1.93</v>
      </c>
    </row>
    <row r="50" spans="1:11" ht="15.75" thickBot="1">
      <c r="A50" s="6" t="s">
        <v>24</v>
      </c>
      <c r="B50" s="14">
        <v>1481</v>
      </c>
      <c r="C50" s="3">
        <v>0</v>
      </c>
      <c r="D50" s="15">
        <f t="shared" si="1"/>
        <v>1481</v>
      </c>
      <c r="E50" s="16">
        <v>1035</v>
      </c>
      <c r="F50" t="s">
        <v>45</v>
      </c>
      <c r="G50" s="31" t="s">
        <v>71</v>
      </c>
      <c r="H50" s="31"/>
      <c r="I50" s="19">
        <v>1</v>
      </c>
      <c r="J50" s="19">
        <v>1.47</v>
      </c>
      <c r="K50" s="19">
        <v>2.29</v>
      </c>
    </row>
    <row r="51" spans="1:11" ht="15.75" thickBot="1">
      <c r="C51" s="10" t="s">
        <v>40</v>
      </c>
      <c r="D51" s="10">
        <f>SUM(D2:D50)</f>
        <v>93339</v>
      </c>
      <c r="E51" s="8">
        <f>SUM(E3:E50)</f>
        <v>53907</v>
      </c>
    </row>
    <row r="52" spans="1:11">
      <c r="A52" t="s">
        <v>74</v>
      </c>
    </row>
    <row r="54" spans="1:11">
      <c r="A54" s="2" t="s">
        <v>75</v>
      </c>
      <c r="E54" s="30">
        <v>898</v>
      </c>
    </row>
    <row r="55" spans="1:11">
      <c r="A55" s="2" t="s">
        <v>76</v>
      </c>
      <c r="E55" s="30">
        <v>400</v>
      </c>
    </row>
    <row r="57" spans="1:11">
      <c r="A57" s="4" t="s">
        <v>77</v>
      </c>
      <c r="E57" s="30">
        <v>551</v>
      </c>
    </row>
    <row r="58" spans="1:11">
      <c r="A58" s="4" t="s">
        <v>78</v>
      </c>
      <c r="E58" s="30">
        <v>279</v>
      </c>
    </row>
    <row r="59" spans="1:11">
      <c r="A59" s="4" t="s">
        <v>79</v>
      </c>
      <c r="E59" s="30">
        <v>158</v>
      </c>
    </row>
    <row r="61" spans="1:11">
      <c r="A61" s="4" t="s">
        <v>80</v>
      </c>
      <c r="E61" s="30">
        <v>287</v>
      </c>
    </row>
    <row r="62" spans="1:11">
      <c r="A62" s="4" t="s">
        <v>81</v>
      </c>
      <c r="E62" s="30">
        <v>74</v>
      </c>
    </row>
    <row r="63" spans="1:11">
      <c r="A63" s="4" t="s">
        <v>82</v>
      </c>
      <c r="E63" s="30">
        <v>162</v>
      </c>
    </row>
    <row r="65" spans="1:5">
      <c r="A65" s="1" t="s">
        <v>83</v>
      </c>
      <c r="E65" s="30">
        <v>150</v>
      </c>
    </row>
    <row r="66" spans="1:5">
      <c r="A66" s="1" t="s">
        <v>84</v>
      </c>
      <c r="E66" s="30">
        <v>113</v>
      </c>
    </row>
    <row r="67" spans="1:5">
      <c r="A67" s="1" t="s">
        <v>85</v>
      </c>
      <c r="E67" s="30">
        <v>52</v>
      </c>
    </row>
    <row r="68" spans="1:5">
      <c r="A68" s="1" t="s">
        <v>86</v>
      </c>
      <c r="E68" s="30">
        <v>51</v>
      </c>
    </row>
    <row r="69" spans="1:5">
      <c r="A69" s="1" t="s">
        <v>87</v>
      </c>
      <c r="E69" s="30">
        <v>258</v>
      </c>
    </row>
    <row r="70" spans="1:5">
      <c r="A70" s="1" t="s">
        <v>88</v>
      </c>
      <c r="E70" s="30">
        <v>51</v>
      </c>
    </row>
    <row r="71" spans="1:5">
      <c r="A71" s="1" t="s">
        <v>89</v>
      </c>
      <c r="E71" s="30">
        <v>51</v>
      </c>
    </row>
    <row r="72" spans="1:5">
      <c r="A72" s="3"/>
    </row>
    <row r="73" spans="1:5">
      <c r="A73" s="2" t="s">
        <v>90</v>
      </c>
      <c r="E73" s="30">
        <v>164</v>
      </c>
    </row>
    <row r="75" spans="1:5">
      <c r="A75" s="1" t="s">
        <v>91</v>
      </c>
      <c r="E75" s="30">
        <v>60</v>
      </c>
    </row>
    <row r="76" spans="1:5">
      <c r="A76" s="1" t="s">
        <v>92</v>
      </c>
      <c r="E76" s="30">
        <v>53</v>
      </c>
    </row>
    <row r="77" spans="1:5">
      <c r="A77" s="1" t="s">
        <v>93</v>
      </c>
      <c r="E77" s="30">
        <v>303</v>
      </c>
    </row>
    <row r="78" spans="1:5">
      <c r="A78" s="1" t="s">
        <v>94</v>
      </c>
      <c r="E78" s="30">
        <v>96</v>
      </c>
    </row>
    <row r="79" spans="1:5">
      <c r="A79" s="1" t="s">
        <v>95</v>
      </c>
      <c r="E79" s="30">
        <v>112</v>
      </c>
    </row>
    <row r="80" spans="1:5">
      <c r="A80" s="1" t="s">
        <v>96</v>
      </c>
      <c r="E80" s="30">
        <v>436</v>
      </c>
    </row>
    <row r="82" spans="1:5">
      <c r="A82" s="5" t="s">
        <v>97</v>
      </c>
      <c r="E82" s="30">
        <v>203</v>
      </c>
    </row>
    <row r="83" spans="1:5">
      <c r="A83" s="5" t="s">
        <v>98</v>
      </c>
      <c r="E83" s="52">
        <v>289</v>
      </c>
    </row>
    <row r="84" spans="1:5">
      <c r="A84" s="5" t="s">
        <v>99</v>
      </c>
      <c r="E84" s="52"/>
    </row>
    <row r="85" spans="1:5">
      <c r="A85" s="5" t="s">
        <v>100</v>
      </c>
      <c r="E85" s="30">
        <v>573</v>
      </c>
    </row>
    <row r="87" spans="1:5">
      <c r="A87" s="1" t="s">
        <v>101</v>
      </c>
      <c r="E87" s="30">
        <v>94</v>
      </c>
    </row>
    <row r="89" spans="1:5">
      <c r="A89" s="6" t="s">
        <v>102</v>
      </c>
      <c r="E89" s="30">
        <v>743</v>
      </c>
    </row>
    <row r="90" spans="1:5">
      <c r="A90" s="6" t="s">
        <v>103</v>
      </c>
      <c r="E90" s="30">
        <v>368</v>
      </c>
    </row>
  </sheetData>
  <autoFilter ref="G1:G90"/>
  <mergeCells count="10">
    <mergeCell ref="E83:E84"/>
    <mergeCell ref="E44:E45"/>
    <mergeCell ref="E10:E11"/>
    <mergeCell ref="B2:D2"/>
    <mergeCell ref="A44:A45"/>
    <mergeCell ref="D44:D45"/>
    <mergeCell ref="A10:A11"/>
    <mergeCell ref="B10:B11"/>
    <mergeCell ref="C10:C11"/>
    <mergeCell ref="D10:D1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9"/>
  <sheetViews>
    <sheetView zoomScale="145" zoomScaleNormal="145" workbookViewId="0">
      <pane xSplit="1" topLeftCell="C1" activePane="topRight" state="frozen"/>
      <selection pane="topRight" activeCell="A31" sqref="A31"/>
    </sheetView>
  </sheetViews>
  <sheetFormatPr defaultRowHeight="15"/>
  <cols>
    <col min="1" max="1" width="63" customWidth="1"/>
    <col min="2" max="2" width="13.28515625" customWidth="1"/>
    <col min="3" max="3" width="23.5703125" customWidth="1"/>
    <col min="5" max="5" width="14.85546875" customWidth="1"/>
    <col min="6" max="6" width="34.28515625" customWidth="1"/>
    <col min="7" max="7" width="36.5703125" customWidth="1"/>
  </cols>
  <sheetData>
    <row r="1" spans="1:6">
      <c r="A1" s="3" t="s">
        <v>0</v>
      </c>
      <c r="B1" s="11" t="s">
        <v>37</v>
      </c>
      <c r="C1" s="12" t="s">
        <v>38</v>
      </c>
      <c r="D1" s="13" t="s">
        <v>39</v>
      </c>
      <c r="E1" s="7" t="s">
        <v>41</v>
      </c>
      <c r="F1" s="17" t="s">
        <v>43</v>
      </c>
    </row>
    <row r="2" spans="1:6">
      <c r="B2" s="57" t="s">
        <v>53</v>
      </c>
      <c r="C2" s="58"/>
      <c r="D2" s="59"/>
      <c r="E2" s="9" t="s">
        <v>54</v>
      </c>
    </row>
    <row r="3" spans="1:6">
      <c r="A3" s="2" t="s">
        <v>1</v>
      </c>
      <c r="B3" s="14">
        <v>0</v>
      </c>
      <c r="C3" s="3">
        <v>800</v>
      </c>
      <c r="D3" s="15">
        <f t="shared" ref="D3:D29" si="0">C3+B3</f>
        <v>800</v>
      </c>
      <c r="E3" s="16">
        <v>0</v>
      </c>
      <c r="F3" t="s">
        <v>46</v>
      </c>
    </row>
    <row r="4" spans="1:6">
      <c r="A4" s="2" t="s">
        <v>2</v>
      </c>
      <c r="B4" s="14">
        <v>0</v>
      </c>
      <c r="C4" s="3">
        <v>2000</v>
      </c>
      <c r="D4" s="15">
        <f t="shared" si="0"/>
        <v>2000</v>
      </c>
      <c r="E4" s="16">
        <v>0</v>
      </c>
      <c r="F4" t="s">
        <v>47</v>
      </c>
    </row>
    <row r="5" spans="1:6">
      <c r="A5" s="2" t="s">
        <v>3</v>
      </c>
      <c r="B5" s="14">
        <v>0</v>
      </c>
      <c r="C5" s="3">
        <v>2000</v>
      </c>
      <c r="D5" s="15">
        <f t="shared" si="0"/>
        <v>2000</v>
      </c>
      <c r="E5" s="16">
        <v>127</v>
      </c>
      <c r="F5" t="s">
        <v>47</v>
      </c>
    </row>
    <row r="6" spans="1:6">
      <c r="A6" s="2" t="s">
        <v>4</v>
      </c>
      <c r="B6" s="14">
        <v>0</v>
      </c>
      <c r="C6" s="3">
        <v>2000</v>
      </c>
      <c r="D6" s="15">
        <f t="shared" si="0"/>
        <v>2000</v>
      </c>
      <c r="E6" s="16">
        <v>0</v>
      </c>
      <c r="F6" t="s">
        <v>47</v>
      </c>
    </row>
    <row r="7" spans="1:6">
      <c r="A7" s="3"/>
      <c r="B7" s="14"/>
      <c r="C7" s="3"/>
      <c r="D7" s="15">
        <f t="shared" si="0"/>
        <v>0</v>
      </c>
      <c r="E7" s="16"/>
    </row>
    <row r="8" spans="1:6">
      <c r="A8" s="4" t="s">
        <v>5</v>
      </c>
      <c r="B8" s="14">
        <v>9200</v>
      </c>
      <c r="C8" s="3">
        <v>16500</v>
      </c>
      <c r="D8" s="15">
        <f t="shared" si="0"/>
        <v>25700</v>
      </c>
      <c r="E8" s="16">
        <v>3033</v>
      </c>
      <c r="F8" t="s">
        <v>45</v>
      </c>
    </row>
    <row r="9" spans="1:6">
      <c r="A9" s="4" t="s">
        <v>6</v>
      </c>
      <c r="B9" s="14">
        <v>2723</v>
      </c>
      <c r="C9" s="3">
        <v>0</v>
      </c>
      <c r="D9" s="15">
        <f t="shared" si="0"/>
        <v>2723</v>
      </c>
      <c r="E9" s="16">
        <v>3261</v>
      </c>
      <c r="F9" t="s">
        <v>45</v>
      </c>
    </row>
    <row r="10" spans="1:6">
      <c r="A10" s="4" t="s">
        <v>7</v>
      </c>
      <c r="B10" s="14">
        <v>4458</v>
      </c>
      <c r="C10" s="3">
        <v>0</v>
      </c>
      <c r="D10" s="15">
        <f t="shared" si="0"/>
        <v>4458</v>
      </c>
      <c r="E10" s="16">
        <v>5500</v>
      </c>
      <c r="F10" t="s">
        <v>45</v>
      </c>
    </row>
    <row r="11" spans="1:6">
      <c r="A11" s="4"/>
      <c r="B11" s="14"/>
      <c r="C11" s="3"/>
      <c r="D11" s="15">
        <f t="shared" si="0"/>
        <v>0</v>
      </c>
      <c r="E11" s="16"/>
    </row>
    <row r="12" spans="1:6">
      <c r="A12" s="4" t="s">
        <v>27</v>
      </c>
      <c r="B12" s="14">
        <v>930</v>
      </c>
      <c r="C12" s="3">
        <v>0</v>
      </c>
      <c r="D12" s="15">
        <f t="shared" si="0"/>
        <v>930</v>
      </c>
      <c r="E12" s="16">
        <v>1087</v>
      </c>
      <c r="F12" t="s">
        <v>44</v>
      </c>
    </row>
    <row r="13" spans="1:6">
      <c r="A13" s="4" t="s">
        <v>25</v>
      </c>
      <c r="B13" s="14">
        <v>754</v>
      </c>
      <c r="C13" s="3">
        <v>0</v>
      </c>
      <c r="D13" s="15">
        <f t="shared" si="0"/>
        <v>754</v>
      </c>
      <c r="E13" s="16">
        <v>541</v>
      </c>
      <c r="F13" t="s">
        <v>44</v>
      </c>
    </row>
    <row r="14" spans="1:6">
      <c r="A14" s="4" t="s">
        <v>8</v>
      </c>
      <c r="B14" s="14">
        <v>1064</v>
      </c>
      <c r="C14" s="3">
        <v>0</v>
      </c>
      <c r="D14" s="15">
        <f t="shared" si="0"/>
        <v>1064</v>
      </c>
      <c r="E14" s="16">
        <v>1234</v>
      </c>
      <c r="F14" t="s">
        <v>44</v>
      </c>
    </row>
    <row r="15" spans="1:6">
      <c r="A15" s="4" t="s">
        <v>26</v>
      </c>
      <c r="B15" s="14">
        <v>600</v>
      </c>
      <c r="C15" s="3">
        <v>0</v>
      </c>
      <c r="D15" s="15">
        <f t="shared" si="0"/>
        <v>600</v>
      </c>
      <c r="E15" s="16">
        <v>773</v>
      </c>
      <c r="F15" t="s">
        <v>44</v>
      </c>
    </row>
    <row r="16" spans="1:6">
      <c r="A16" s="4" t="s">
        <v>51</v>
      </c>
      <c r="B16" s="14">
        <v>2723</v>
      </c>
      <c r="C16" s="3">
        <v>0</v>
      </c>
      <c r="D16" s="15">
        <f t="shared" si="0"/>
        <v>2723</v>
      </c>
      <c r="E16" s="16">
        <v>3525</v>
      </c>
      <c r="F16" t="s">
        <v>45</v>
      </c>
    </row>
    <row r="17" spans="1:17">
      <c r="A17" s="4" t="s">
        <v>52</v>
      </c>
      <c r="B17" s="14">
        <v>2581</v>
      </c>
      <c r="C17" s="3">
        <v>0</v>
      </c>
      <c r="D17" s="15">
        <f t="shared" si="0"/>
        <v>2581</v>
      </c>
      <c r="E17" s="16">
        <v>3500</v>
      </c>
      <c r="F17" t="s">
        <v>45</v>
      </c>
    </row>
    <row r="18" spans="1:17">
      <c r="A18" s="4" t="s">
        <v>9</v>
      </c>
      <c r="B18" s="14">
        <v>6583</v>
      </c>
      <c r="C18" s="3">
        <v>0</v>
      </c>
      <c r="D18" s="15">
        <f t="shared" si="0"/>
        <v>6583</v>
      </c>
      <c r="E18" s="16">
        <v>6901</v>
      </c>
      <c r="F18" t="s">
        <v>45</v>
      </c>
    </row>
    <row r="19" spans="1:17">
      <c r="A19" s="4" t="s">
        <v>10</v>
      </c>
      <c r="B19" s="14">
        <v>740</v>
      </c>
      <c r="C19" s="3">
        <v>0</v>
      </c>
      <c r="D19" s="15">
        <f t="shared" si="0"/>
        <v>740</v>
      </c>
      <c r="E19" s="16">
        <v>607</v>
      </c>
      <c r="F19" t="s">
        <v>44</v>
      </c>
    </row>
    <row r="20" spans="1:17">
      <c r="A20" s="3"/>
      <c r="B20" s="14"/>
      <c r="C20" s="3"/>
      <c r="D20" s="15">
        <f t="shared" si="0"/>
        <v>0</v>
      </c>
      <c r="E20" s="16"/>
    </row>
    <row r="21" spans="1:17">
      <c r="A21" s="1" t="s">
        <v>28</v>
      </c>
      <c r="B21" s="14">
        <v>2273</v>
      </c>
      <c r="C21" s="3">
        <v>0</v>
      </c>
      <c r="D21" s="15">
        <f t="shared" si="0"/>
        <v>2273</v>
      </c>
      <c r="E21" s="16">
        <v>2289</v>
      </c>
      <c r="F21" t="s">
        <v>45</v>
      </c>
    </row>
    <row r="22" spans="1:17">
      <c r="A22" s="1" t="s">
        <v>11</v>
      </c>
      <c r="B22" s="14">
        <v>0</v>
      </c>
      <c r="C22" s="3">
        <v>500</v>
      </c>
      <c r="D22" s="15">
        <f t="shared" si="0"/>
        <v>500</v>
      </c>
      <c r="E22" s="16">
        <v>467</v>
      </c>
      <c r="F22" t="s">
        <v>47</v>
      </c>
    </row>
    <row r="23" spans="1:17">
      <c r="A23" s="1" t="s">
        <v>29</v>
      </c>
      <c r="B23" s="14">
        <v>0</v>
      </c>
      <c r="C23" s="3">
        <v>300</v>
      </c>
      <c r="D23" s="15">
        <f t="shared" si="0"/>
        <v>300</v>
      </c>
      <c r="E23" s="16">
        <v>335</v>
      </c>
      <c r="F23" t="s">
        <v>47</v>
      </c>
    </row>
    <row r="24" spans="1:17">
      <c r="A24" s="1" t="s">
        <v>12</v>
      </c>
      <c r="B24" s="14">
        <v>0</v>
      </c>
      <c r="C24" s="3">
        <v>200</v>
      </c>
      <c r="D24" s="15">
        <f t="shared" si="0"/>
        <v>200</v>
      </c>
      <c r="E24" s="16">
        <v>42</v>
      </c>
      <c r="F24" t="s">
        <v>47</v>
      </c>
    </row>
    <row r="25" spans="1:17">
      <c r="A25" s="1" t="s">
        <v>13</v>
      </c>
      <c r="B25" s="14">
        <v>1000</v>
      </c>
      <c r="C25" s="3">
        <v>0</v>
      </c>
      <c r="D25" s="15">
        <f t="shared" si="0"/>
        <v>1000</v>
      </c>
      <c r="E25" s="16">
        <v>131</v>
      </c>
      <c r="F25" t="s">
        <v>44</v>
      </c>
    </row>
    <row r="26" spans="1:17">
      <c r="A26" s="1" t="s">
        <v>14</v>
      </c>
      <c r="B26" s="14">
        <v>1000</v>
      </c>
      <c r="C26" s="3">
        <v>0</v>
      </c>
      <c r="D26" s="15">
        <f t="shared" si="0"/>
        <v>1000</v>
      </c>
      <c r="E26" s="16">
        <v>89</v>
      </c>
      <c r="F26" t="s">
        <v>44</v>
      </c>
    </row>
    <row r="27" spans="1:17">
      <c r="A27" s="1" t="s">
        <v>15</v>
      </c>
      <c r="B27" s="14">
        <v>1000</v>
      </c>
      <c r="C27" s="3">
        <v>0</v>
      </c>
      <c r="D27" s="15">
        <f t="shared" si="0"/>
        <v>1000</v>
      </c>
      <c r="E27" s="16">
        <v>109</v>
      </c>
      <c r="F27" t="s">
        <v>44</v>
      </c>
    </row>
    <row r="28" spans="1:17">
      <c r="A28" s="1" t="s">
        <v>16</v>
      </c>
      <c r="B28" s="14">
        <v>1000</v>
      </c>
      <c r="C28" s="3">
        <v>0</v>
      </c>
      <c r="D28" s="15">
        <f t="shared" si="0"/>
        <v>1000</v>
      </c>
      <c r="E28" s="16">
        <v>120</v>
      </c>
      <c r="F28" t="s">
        <v>44</v>
      </c>
      <c r="Q28" t="s">
        <v>42</v>
      </c>
    </row>
    <row r="29" spans="1:17">
      <c r="A29" s="3" t="s">
        <v>48</v>
      </c>
      <c r="B29" s="14">
        <v>0</v>
      </c>
      <c r="C29" s="3">
        <v>7000</v>
      </c>
      <c r="D29" s="15">
        <f t="shared" si="0"/>
        <v>7000</v>
      </c>
      <c r="E29" s="16">
        <v>339</v>
      </c>
      <c r="F29" t="s">
        <v>47</v>
      </c>
    </row>
    <row r="30" spans="1:17">
      <c r="A30" s="3"/>
      <c r="B30" s="14"/>
      <c r="C30" s="3"/>
      <c r="D30" s="15"/>
      <c r="E30" s="16"/>
    </row>
    <row r="31" spans="1:17">
      <c r="A31" s="1" t="s">
        <v>50</v>
      </c>
      <c r="B31" s="14">
        <v>2390</v>
      </c>
      <c r="C31" s="3"/>
      <c r="D31" s="15">
        <f t="shared" ref="D31:D48" si="1">C31+B31</f>
        <v>2390</v>
      </c>
      <c r="E31" s="16">
        <v>2289</v>
      </c>
      <c r="F31" t="s">
        <v>45</v>
      </c>
    </row>
    <row r="32" spans="1:17">
      <c r="A32" s="1" t="s">
        <v>49</v>
      </c>
      <c r="B32" s="14"/>
      <c r="C32" s="3"/>
      <c r="D32" s="15">
        <v>2744</v>
      </c>
      <c r="E32" s="16">
        <v>3316</v>
      </c>
      <c r="F32" t="s">
        <v>45</v>
      </c>
    </row>
    <row r="33" spans="1:6">
      <c r="A33" s="1" t="s">
        <v>35</v>
      </c>
      <c r="B33" s="14">
        <v>0</v>
      </c>
      <c r="C33" s="3">
        <v>5000</v>
      </c>
      <c r="D33" s="15">
        <f t="shared" si="1"/>
        <v>5000</v>
      </c>
      <c r="E33" s="16">
        <v>125</v>
      </c>
      <c r="F33" t="s">
        <v>47</v>
      </c>
    </row>
    <row r="34" spans="1:6">
      <c r="A34" s="1" t="s">
        <v>17</v>
      </c>
      <c r="B34" s="14">
        <v>0</v>
      </c>
      <c r="C34" s="3">
        <v>5000</v>
      </c>
      <c r="D34" s="15">
        <f t="shared" si="1"/>
        <v>5000</v>
      </c>
      <c r="E34" s="16">
        <v>101</v>
      </c>
      <c r="F34" t="s">
        <v>47</v>
      </c>
    </row>
    <row r="35" spans="1:6">
      <c r="A35" s="1" t="s">
        <v>36</v>
      </c>
      <c r="B35" s="14">
        <v>1000</v>
      </c>
      <c r="C35" s="3">
        <v>100</v>
      </c>
      <c r="D35" s="15">
        <f t="shared" si="1"/>
        <v>1100</v>
      </c>
      <c r="E35" s="16">
        <v>141</v>
      </c>
      <c r="F35" t="s">
        <v>47</v>
      </c>
    </row>
    <row r="36" spans="1:6">
      <c r="A36" s="5" t="s">
        <v>18</v>
      </c>
      <c r="B36" s="14">
        <v>520</v>
      </c>
      <c r="C36" s="3">
        <v>0</v>
      </c>
      <c r="D36" s="15">
        <f t="shared" si="1"/>
        <v>520</v>
      </c>
      <c r="E36" s="16">
        <v>584</v>
      </c>
      <c r="F36" t="s">
        <v>44</v>
      </c>
    </row>
    <row r="37" spans="1:6">
      <c r="A37" s="5" t="s">
        <v>30</v>
      </c>
      <c r="B37" s="14">
        <v>1000</v>
      </c>
      <c r="C37" s="3">
        <v>0</v>
      </c>
      <c r="D37" s="15">
        <f t="shared" si="1"/>
        <v>1000</v>
      </c>
      <c r="E37" s="16">
        <v>162</v>
      </c>
      <c r="F37" t="s">
        <v>44</v>
      </c>
    </row>
    <row r="38" spans="1:6">
      <c r="A38" s="5" t="s">
        <v>31</v>
      </c>
      <c r="B38" s="14">
        <v>1000</v>
      </c>
      <c r="C38" s="3">
        <v>0</v>
      </c>
      <c r="D38" s="15">
        <f t="shared" si="1"/>
        <v>1000</v>
      </c>
      <c r="E38" s="16">
        <v>142</v>
      </c>
      <c r="F38" t="s">
        <v>44</v>
      </c>
    </row>
    <row r="39" spans="1:6">
      <c r="A39" s="5" t="s">
        <v>32</v>
      </c>
      <c r="B39" s="14">
        <v>5197</v>
      </c>
      <c r="C39" s="3">
        <v>0</v>
      </c>
      <c r="D39" s="15">
        <f t="shared" si="1"/>
        <v>5197</v>
      </c>
      <c r="E39" s="16">
        <v>2820</v>
      </c>
      <c r="F39" t="s">
        <v>45</v>
      </c>
    </row>
    <row r="40" spans="1:6">
      <c r="A40" s="5" t="s">
        <v>33</v>
      </c>
      <c r="B40" s="14">
        <v>1000</v>
      </c>
      <c r="C40" s="3">
        <v>0</v>
      </c>
      <c r="D40" s="15">
        <f t="shared" si="1"/>
        <v>1000</v>
      </c>
      <c r="E40" s="16">
        <v>216</v>
      </c>
      <c r="F40" t="s">
        <v>44</v>
      </c>
    </row>
    <row r="41" spans="1:6">
      <c r="A41" s="5" t="s">
        <v>19</v>
      </c>
      <c r="B41" s="14">
        <v>2147</v>
      </c>
      <c r="C41" s="3">
        <v>0</v>
      </c>
      <c r="D41" s="15">
        <f t="shared" si="1"/>
        <v>2147</v>
      </c>
      <c r="E41" s="16">
        <v>468</v>
      </c>
      <c r="F41" t="s">
        <v>44</v>
      </c>
    </row>
    <row r="42" spans="1:6">
      <c r="A42" s="5"/>
      <c r="B42" s="14"/>
      <c r="C42" s="3"/>
      <c r="D42" s="15"/>
      <c r="E42" s="16"/>
    </row>
    <row r="43" spans="1:6">
      <c r="A43" s="5" t="s">
        <v>20</v>
      </c>
      <c r="B43" s="14">
        <v>3537</v>
      </c>
      <c r="C43" s="3">
        <v>0</v>
      </c>
      <c r="D43" s="15">
        <f t="shared" si="1"/>
        <v>3537</v>
      </c>
      <c r="E43" s="16">
        <v>1980</v>
      </c>
      <c r="F43" t="s">
        <v>44</v>
      </c>
    </row>
    <row r="44" spans="1:6">
      <c r="A44" s="6" t="s">
        <v>34</v>
      </c>
      <c r="B44" s="14">
        <v>2023</v>
      </c>
      <c r="C44" s="3">
        <v>300</v>
      </c>
      <c r="D44" s="15">
        <f t="shared" si="1"/>
        <v>2323</v>
      </c>
      <c r="E44" s="16">
        <v>1579</v>
      </c>
      <c r="F44" t="s">
        <v>45</v>
      </c>
    </row>
    <row r="45" spans="1:6">
      <c r="A45" s="6" t="s">
        <v>21</v>
      </c>
      <c r="B45" s="14">
        <v>1131</v>
      </c>
      <c r="C45" s="3">
        <v>0</v>
      </c>
      <c r="D45" s="15">
        <f t="shared" si="1"/>
        <v>1131</v>
      </c>
      <c r="E45" s="16">
        <v>617</v>
      </c>
      <c r="F45" t="s">
        <v>45</v>
      </c>
    </row>
    <row r="46" spans="1:6">
      <c r="A46" s="6" t="s">
        <v>22</v>
      </c>
      <c r="B46" s="14">
        <v>3118</v>
      </c>
      <c r="C46" s="3">
        <v>0</v>
      </c>
      <c r="D46" s="15">
        <f t="shared" si="1"/>
        <v>3118</v>
      </c>
      <c r="E46" s="16">
        <v>3731</v>
      </c>
      <c r="F46" t="s">
        <v>45</v>
      </c>
    </row>
    <row r="47" spans="1:6">
      <c r="A47" s="6" t="s">
        <v>23</v>
      </c>
      <c r="B47" s="14">
        <v>1222</v>
      </c>
      <c r="C47" s="3">
        <v>0</v>
      </c>
      <c r="D47" s="15">
        <f t="shared" si="1"/>
        <v>1222</v>
      </c>
      <c r="E47" s="16">
        <v>591</v>
      </c>
      <c r="F47" t="s">
        <v>47</v>
      </c>
    </row>
    <row r="48" spans="1:6" ht="15.75" thickBot="1">
      <c r="A48" s="6" t="s">
        <v>24</v>
      </c>
      <c r="B48" s="14">
        <v>1481</v>
      </c>
      <c r="C48" s="3">
        <v>0</v>
      </c>
      <c r="D48" s="15">
        <f t="shared" si="1"/>
        <v>1481</v>
      </c>
      <c r="E48" s="16">
        <v>1035</v>
      </c>
      <c r="F48" t="s">
        <v>45</v>
      </c>
    </row>
    <row r="49" spans="3:5" ht="15.75" thickBot="1">
      <c r="C49" s="10" t="s">
        <v>40</v>
      </c>
      <c r="D49" s="10">
        <f>SUM(D2:D48)</f>
        <v>109839</v>
      </c>
      <c r="E49" s="8">
        <f>SUM(E3:E48)</f>
        <v>53907</v>
      </c>
    </row>
  </sheetData>
  <mergeCells count="1">
    <mergeCell ref="B2:D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4 rurowe korekta_2024-06-14</vt:lpstr>
      <vt:lpstr>WERSJA WCZESNIEJSZA</vt:lpstr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2024-09-17T13:17:05Z</dcterms:modified>
</cp:coreProperties>
</file>