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 activeTab="1"/>
  </bookViews>
  <sheets>
    <sheet name="wyroby" sheetId="1" r:id="rId1"/>
    <sheet name="materiały opatrunkowe" sheetId="2" r:id="rId2"/>
    <sheet name="opatrunki" sheetId="4" r:id="rId3"/>
    <sheet name="stomatolog" sheetId="5" r:id="rId4"/>
    <sheet name="paski iXell" sheetId="6" r:id="rId5"/>
    <sheet name="receptura" sheetId="7" r:id="rId6"/>
    <sheet name="rękawiczki" sheetId="8" r:id="rId7"/>
    <sheet name="skóra" sheetId="10" r:id="rId8"/>
    <sheet name="powierzchnie" sheetId="11" r:id="rId9"/>
    <sheet name="chusteczki" sheetId="12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1" l="1"/>
  <c r="I22" i="11"/>
  <c r="J22" i="11"/>
  <c r="K22" i="11" s="1"/>
  <c r="H23" i="11"/>
  <c r="I23" i="11"/>
  <c r="J23" i="11"/>
  <c r="K23" i="11" s="1"/>
  <c r="H24" i="11"/>
  <c r="I24" i="11"/>
  <c r="J24" i="11"/>
  <c r="K24" i="11" s="1"/>
  <c r="H25" i="11"/>
  <c r="I25" i="11"/>
  <c r="J25" i="11"/>
  <c r="K25" i="11" s="1"/>
  <c r="H26" i="11"/>
  <c r="I26" i="11"/>
  <c r="J26" i="11"/>
  <c r="K26" i="11" s="1"/>
  <c r="H27" i="11"/>
  <c r="I27" i="11"/>
  <c r="J27" i="11"/>
  <c r="K27" i="11" s="1"/>
  <c r="H28" i="11"/>
  <c r="I28" i="11"/>
  <c r="J28" i="11"/>
  <c r="K28" i="11" s="1"/>
  <c r="H29" i="11"/>
  <c r="I29" i="11"/>
  <c r="J29" i="11"/>
  <c r="K29" i="11" s="1"/>
  <c r="H30" i="11"/>
  <c r="I30" i="11"/>
  <c r="J30" i="11"/>
  <c r="K30" i="11" s="1"/>
  <c r="H31" i="11"/>
  <c r="I31" i="11"/>
  <c r="J31" i="11"/>
  <c r="K31" i="11" s="1"/>
  <c r="H32" i="11"/>
  <c r="I32" i="11"/>
  <c r="J32" i="11"/>
  <c r="K32" i="11" s="1"/>
  <c r="I33" i="11"/>
  <c r="K33" i="11" l="1"/>
  <c r="J33" i="11"/>
  <c r="I23" i="10"/>
  <c r="I24" i="10"/>
  <c r="I25" i="10"/>
  <c r="I23" i="12"/>
  <c r="I24" i="12"/>
  <c r="I25" i="12"/>
  <c r="I26" i="12"/>
  <c r="I27" i="12"/>
  <c r="I28" i="12"/>
  <c r="H23" i="12"/>
  <c r="J23" i="12" s="1"/>
  <c r="K23" i="12" s="1"/>
  <c r="H24" i="12"/>
  <c r="J24" i="12" s="1"/>
  <c r="K24" i="12" s="1"/>
  <c r="H25" i="12"/>
  <c r="J25" i="12" s="1"/>
  <c r="K25" i="12" s="1"/>
  <c r="H26" i="12"/>
  <c r="J26" i="12" s="1"/>
  <c r="K26" i="12" s="1"/>
  <c r="H27" i="12"/>
  <c r="J27" i="12" s="1"/>
  <c r="K27" i="12" s="1"/>
  <c r="H28" i="12"/>
  <c r="J28" i="12" s="1"/>
  <c r="K28" i="12" s="1"/>
  <c r="H23" i="10"/>
  <c r="J23" i="10" s="1"/>
  <c r="K23" i="10" s="1"/>
  <c r="H24" i="10"/>
  <c r="J24" i="10" s="1"/>
  <c r="K24" i="10" s="1"/>
  <c r="H25" i="10"/>
  <c r="J25" i="10" s="1"/>
  <c r="G23" i="8"/>
  <c r="G24" i="8"/>
  <c r="G25" i="8"/>
  <c r="G26" i="8"/>
  <c r="G27" i="8"/>
  <c r="G28" i="8"/>
  <c r="G29" i="8"/>
  <c r="F23" i="8"/>
  <c r="H23" i="8" s="1"/>
  <c r="I23" i="8" s="1"/>
  <c r="F24" i="8"/>
  <c r="H24" i="8" s="1"/>
  <c r="I24" i="8" s="1"/>
  <c r="F25" i="8"/>
  <c r="H25" i="8" s="1"/>
  <c r="I25" i="8" s="1"/>
  <c r="F26" i="8"/>
  <c r="H26" i="8" s="1"/>
  <c r="I26" i="8" s="1"/>
  <c r="F27" i="8"/>
  <c r="H27" i="8" s="1"/>
  <c r="I27" i="8" s="1"/>
  <c r="F28" i="8"/>
  <c r="H28" i="8" s="1"/>
  <c r="I28" i="8" s="1"/>
  <c r="F29" i="8"/>
  <c r="H29" i="8" s="1"/>
  <c r="I29" i="8" s="1"/>
  <c r="I23" i="7"/>
  <c r="I34" i="7"/>
  <c r="I35" i="7"/>
  <c r="I36" i="7"/>
  <c r="I38" i="7"/>
  <c r="I39" i="7"/>
  <c r="H23" i="7"/>
  <c r="H24" i="7"/>
  <c r="I24" i="7" s="1"/>
  <c r="H25" i="7"/>
  <c r="I25" i="7" s="1"/>
  <c r="H26" i="7"/>
  <c r="I26" i="7" s="1"/>
  <c r="H34" i="7"/>
  <c r="H35" i="7"/>
  <c r="H36" i="7"/>
  <c r="H38" i="7"/>
  <c r="H39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F23" i="7"/>
  <c r="F24" i="7"/>
  <c r="F25" i="7"/>
  <c r="F26" i="7"/>
  <c r="F27" i="7"/>
  <c r="H27" i="7" s="1"/>
  <c r="I27" i="7" s="1"/>
  <c r="F28" i="7"/>
  <c r="H28" i="7" s="1"/>
  <c r="I28" i="7" s="1"/>
  <c r="F29" i="7"/>
  <c r="H29" i="7" s="1"/>
  <c r="I29" i="7" s="1"/>
  <c r="F30" i="7"/>
  <c r="H30" i="7" s="1"/>
  <c r="I30" i="7" s="1"/>
  <c r="F31" i="7"/>
  <c r="H31" i="7" s="1"/>
  <c r="I31" i="7" s="1"/>
  <c r="F32" i="7"/>
  <c r="H32" i="7" s="1"/>
  <c r="I32" i="7" s="1"/>
  <c r="F33" i="7"/>
  <c r="H33" i="7" s="1"/>
  <c r="I33" i="7" s="1"/>
  <c r="F34" i="7"/>
  <c r="F35" i="7"/>
  <c r="F36" i="7"/>
  <c r="F37" i="7"/>
  <c r="H37" i="7" s="1"/>
  <c r="I37" i="7" s="1"/>
  <c r="F38" i="7"/>
  <c r="F39" i="7"/>
  <c r="J32" i="5"/>
  <c r="J33" i="5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52" i="5"/>
  <c r="J53" i="5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72" i="5"/>
  <c r="J73" i="5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I23" i="5"/>
  <c r="I24" i="5"/>
  <c r="I25" i="5"/>
  <c r="I26" i="5"/>
  <c r="I27" i="5"/>
  <c r="I28" i="5"/>
  <c r="I29" i="5"/>
  <c r="I30" i="5"/>
  <c r="I31" i="5"/>
  <c r="I32" i="5"/>
  <c r="K32" i="5" s="1"/>
  <c r="I33" i="5"/>
  <c r="K33" i="5" s="1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K52" i="5" s="1"/>
  <c r="I53" i="5"/>
  <c r="K53" i="5" s="1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K72" i="5" s="1"/>
  <c r="I73" i="5"/>
  <c r="K73" i="5" s="1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H23" i="5"/>
  <c r="J23" i="5" s="1"/>
  <c r="K23" i="5" s="1"/>
  <c r="H24" i="5"/>
  <c r="J24" i="5" s="1"/>
  <c r="K24" i="5" s="1"/>
  <c r="H25" i="5"/>
  <c r="J25" i="5" s="1"/>
  <c r="K25" i="5" s="1"/>
  <c r="H26" i="5"/>
  <c r="J26" i="5" s="1"/>
  <c r="K26" i="5" s="1"/>
  <c r="H27" i="5"/>
  <c r="J27" i="5" s="1"/>
  <c r="K27" i="5" s="1"/>
  <c r="H28" i="5"/>
  <c r="J28" i="5" s="1"/>
  <c r="K28" i="5" s="1"/>
  <c r="H29" i="5"/>
  <c r="J29" i="5" s="1"/>
  <c r="K29" i="5" s="1"/>
  <c r="H30" i="5"/>
  <c r="J30" i="5" s="1"/>
  <c r="K30" i="5" s="1"/>
  <c r="H31" i="5"/>
  <c r="J31" i="5" s="1"/>
  <c r="K31" i="5" s="1"/>
  <c r="H32" i="5"/>
  <c r="H33" i="5"/>
  <c r="H34" i="5"/>
  <c r="H35" i="5"/>
  <c r="H36" i="5"/>
  <c r="H37" i="5"/>
  <c r="H38" i="5"/>
  <c r="H39" i="5"/>
  <c r="H40" i="5"/>
  <c r="H41" i="5"/>
  <c r="H42" i="5"/>
  <c r="J42" i="5" s="1"/>
  <c r="K42" i="5" s="1"/>
  <c r="H43" i="5"/>
  <c r="J43" i="5" s="1"/>
  <c r="K43" i="5" s="1"/>
  <c r="H44" i="5"/>
  <c r="J44" i="5" s="1"/>
  <c r="K44" i="5" s="1"/>
  <c r="H45" i="5"/>
  <c r="J45" i="5" s="1"/>
  <c r="K45" i="5" s="1"/>
  <c r="H46" i="5"/>
  <c r="J46" i="5" s="1"/>
  <c r="K46" i="5" s="1"/>
  <c r="H47" i="5"/>
  <c r="J47" i="5" s="1"/>
  <c r="K47" i="5" s="1"/>
  <c r="H48" i="5"/>
  <c r="J48" i="5" s="1"/>
  <c r="K48" i="5" s="1"/>
  <c r="H49" i="5"/>
  <c r="J49" i="5" s="1"/>
  <c r="K49" i="5" s="1"/>
  <c r="H50" i="5"/>
  <c r="J50" i="5" s="1"/>
  <c r="K50" i="5" s="1"/>
  <c r="H51" i="5"/>
  <c r="J51" i="5" s="1"/>
  <c r="K51" i="5" s="1"/>
  <c r="H52" i="5"/>
  <c r="H53" i="5"/>
  <c r="H54" i="5"/>
  <c r="H55" i="5"/>
  <c r="H56" i="5"/>
  <c r="H57" i="5"/>
  <c r="H58" i="5"/>
  <c r="H59" i="5"/>
  <c r="H60" i="5"/>
  <c r="H61" i="5"/>
  <c r="H62" i="5"/>
  <c r="J62" i="5" s="1"/>
  <c r="K62" i="5" s="1"/>
  <c r="H63" i="5"/>
  <c r="J63" i="5" s="1"/>
  <c r="K63" i="5" s="1"/>
  <c r="H64" i="5"/>
  <c r="J64" i="5" s="1"/>
  <c r="K64" i="5" s="1"/>
  <c r="H65" i="5"/>
  <c r="J65" i="5" s="1"/>
  <c r="K65" i="5" s="1"/>
  <c r="H66" i="5"/>
  <c r="J66" i="5" s="1"/>
  <c r="K66" i="5" s="1"/>
  <c r="H67" i="5"/>
  <c r="J67" i="5" s="1"/>
  <c r="K67" i="5" s="1"/>
  <c r="H68" i="5"/>
  <c r="J68" i="5" s="1"/>
  <c r="K68" i="5" s="1"/>
  <c r="H69" i="5"/>
  <c r="J69" i="5" s="1"/>
  <c r="K69" i="5" s="1"/>
  <c r="H70" i="5"/>
  <c r="J70" i="5" s="1"/>
  <c r="K70" i="5" s="1"/>
  <c r="H71" i="5"/>
  <c r="J71" i="5" s="1"/>
  <c r="K71" i="5" s="1"/>
  <c r="H72" i="5"/>
  <c r="H73" i="5"/>
  <c r="H74" i="5"/>
  <c r="H75" i="5"/>
  <c r="H76" i="5"/>
  <c r="H77" i="5"/>
  <c r="H78" i="5"/>
  <c r="H79" i="5"/>
  <c r="H80" i="5"/>
  <c r="H81" i="5"/>
  <c r="H82" i="5"/>
  <c r="J82" i="5" s="1"/>
  <c r="K82" i="5" s="1"/>
  <c r="H83" i="5"/>
  <c r="J83" i="5" s="1"/>
  <c r="K83" i="5" s="1"/>
  <c r="H84" i="5"/>
  <c r="J84" i="5" s="1"/>
  <c r="K84" i="5" s="1"/>
  <c r="H85" i="5"/>
  <c r="J85" i="5" s="1"/>
  <c r="K85" i="5" s="1"/>
  <c r="H86" i="5"/>
  <c r="J86" i="5" s="1"/>
  <c r="K86" i="5" s="1"/>
  <c r="H87" i="5"/>
  <c r="J87" i="5" s="1"/>
  <c r="K87" i="5" s="1"/>
  <c r="J23" i="2"/>
  <c r="K23" i="2" s="1"/>
  <c r="J24" i="2"/>
  <c r="K24" i="2" s="1"/>
  <c r="J25" i="2"/>
  <c r="K25" i="2" s="1"/>
  <c r="J26" i="2"/>
  <c r="K26" i="2" s="1"/>
  <c r="J27" i="2"/>
  <c r="K27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H23" i="2"/>
  <c r="H24" i="2"/>
  <c r="H25" i="2"/>
  <c r="H26" i="2"/>
  <c r="H27" i="2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H43" i="2"/>
  <c r="H44" i="2"/>
  <c r="H45" i="2"/>
  <c r="H46" i="2"/>
  <c r="H47" i="2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K25" i="10" l="1"/>
  <c r="J23" i="4"/>
  <c r="K23" i="4" s="1"/>
  <c r="J24" i="4"/>
  <c r="K24" i="4" s="1"/>
  <c r="J25" i="4"/>
  <c r="K25" i="4" s="1"/>
  <c r="J26" i="4"/>
  <c r="K26" i="4" s="1"/>
  <c r="J27" i="4"/>
  <c r="K27" i="4" s="1"/>
  <c r="I23" i="4"/>
  <c r="I24" i="4"/>
  <c r="I25" i="4"/>
  <c r="I26" i="4"/>
  <c r="I27" i="4"/>
  <c r="I28" i="4"/>
  <c r="I29" i="4"/>
  <c r="I30" i="4"/>
  <c r="I31" i="4"/>
  <c r="I32" i="4"/>
  <c r="I33" i="4"/>
  <c r="I34" i="4"/>
  <c r="I22" i="4"/>
  <c r="I35" i="4" s="1"/>
  <c r="H23" i="4"/>
  <c r="H24" i="4"/>
  <c r="H25" i="4"/>
  <c r="H26" i="4"/>
  <c r="H27" i="4"/>
  <c r="H28" i="4"/>
  <c r="J28" i="4" s="1"/>
  <c r="K28" i="4" s="1"/>
  <c r="H29" i="4"/>
  <c r="J29" i="4" s="1"/>
  <c r="K29" i="4" s="1"/>
  <c r="H30" i="4"/>
  <c r="J30" i="4" s="1"/>
  <c r="K30" i="4" s="1"/>
  <c r="H31" i="4"/>
  <c r="J31" i="4" s="1"/>
  <c r="K31" i="4" s="1"/>
  <c r="H32" i="4"/>
  <c r="J32" i="4" s="1"/>
  <c r="K32" i="4" s="1"/>
  <c r="H33" i="4"/>
  <c r="J33" i="4" s="1"/>
  <c r="K33" i="4" s="1"/>
  <c r="H34" i="4"/>
  <c r="J34" i="4" s="1"/>
  <c r="K34" i="4" s="1"/>
  <c r="H22" i="4"/>
  <c r="J22" i="4" s="1"/>
  <c r="J109" i="1"/>
  <c r="K109" i="1" s="1"/>
  <c r="J54" i="1"/>
  <c r="K54" i="1" s="1"/>
  <c r="J35" i="4" l="1"/>
  <c r="K22" i="4"/>
  <c r="K35" i="4"/>
  <c r="I22" i="2"/>
  <c r="H22" i="2"/>
  <c r="J22" i="2" s="1"/>
  <c r="J56" i="2" s="1"/>
  <c r="I56" i="2" l="1"/>
  <c r="K22" i="2"/>
  <c r="J114" i="1"/>
  <c r="J113" i="1"/>
  <c r="J112" i="1"/>
  <c r="J111" i="1"/>
  <c r="J110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2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I22" i="1"/>
  <c r="H22" i="1"/>
  <c r="J22" i="1" s="1"/>
  <c r="K56" i="2" l="1"/>
  <c r="K33" i="1"/>
  <c r="K53" i="1"/>
  <c r="K91" i="1"/>
  <c r="K110" i="1"/>
  <c r="K43" i="1"/>
  <c r="K66" i="1"/>
  <c r="K45" i="1"/>
  <c r="K87" i="1"/>
  <c r="K65" i="1"/>
  <c r="K25" i="1"/>
  <c r="K23" i="1"/>
  <c r="K41" i="1"/>
  <c r="K29" i="1"/>
  <c r="K49" i="1"/>
  <c r="J70" i="1"/>
  <c r="K85" i="1"/>
  <c r="K31" i="1"/>
  <c r="K106" i="1"/>
  <c r="K95" i="1"/>
  <c r="K83" i="1"/>
  <c r="K37" i="1"/>
  <c r="J73" i="1"/>
  <c r="K73" i="1" s="1"/>
  <c r="K93" i="1"/>
  <c r="K27" i="1"/>
  <c r="K72" i="1"/>
  <c r="I115" i="1"/>
  <c r="K62" i="1"/>
  <c r="K58" i="1"/>
  <c r="K74" i="1"/>
  <c r="K76" i="1"/>
  <c r="K78" i="1"/>
  <c r="K80" i="1"/>
  <c r="K101" i="1"/>
  <c r="K35" i="1"/>
  <c r="K113" i="1"/>
  <c r="K114" i="1"/>
  <c r="J68" i="1"/>
  <c r="K68" i="1" s="1"/>
  <c r="K99" i="1"/>
  <c r="K89" i="1"/>
  <c r="K97" i="1"/>
  <c r="K39" i="1"/>
  <c r="K30" i="1"/>
  <c r="K38" i="1"/>
  <c r="K112" i="1"/>
  <c r="K46" i="1"/>
  <c r="K50" i="1"/>
  <c r="K55" i="1"/>
  <c r="K59" i="1"/>
  <c r="K63" i="1"/>
  <c r="K67" i="1"/>
  <c r="K26" i="1"/>
  <c r="K34" i="1"/>
  <c r="K42" i="1"/>
  <c r="K22" i="1"/>
  <c r="K24" i="1"/>
  <c r="K36" i="1"/>
  <c r="K40" i="1"/>
  <c r="K44" i="1"/>
  <c r="K57" i="1"/>
  <c r="K105" i="1"/>
  <c r="K108" i="1"/>
  <c r="K47" i="1"/>
  <c r="K51" i="1"/>
  <c r="K56" i="1"/>
  <c r="K60" i="1"/>
  <c r="K64" i="1"/>
  <c r="K104" i="1"/>
  <c r="K28" i="1"/>
  <c r="K32" i="1"/>
  <c r="K48" i="1"/>
  <c r="K52" i="1"/>
  <c r="K61" i="1"/>
  <c r="K69" i="1"/>
  <c r="J71" i="1"/>
  <c r="K75" i="1"/>
  <c r="K77" i="1"/>
  <c r="K79" i="1"/>
  <c r="K81" i="1"/>
  <c r="K82" i="1"/>
  <c r="K84" i="1"/>
  <c r="K86" i="1"/>
  <c r="K88" i="1"/>
  <c r="K90" i="1"/>
  <c r="K92" i="1"/>
  <c r="K94" i="1"/>
  <c r="K96" i="1"/>
  <c r="K98" i="1"/>
  <c r="K100" i="1"/>
  <c r="K102" i="1"/>
  <c r="K103" i="1"/>
  <c r="K107" i="1"/>
  <c r="K111" i="1"/>
  <c r="G22" i="6"/>
  <c r="K70" i="1" l="1"/>
  <c r="K71" i="1"/>
  <c r="J115" i="1"/>
  <c r="I22" i="12"/>
  <c r="H22" i="12"/>
  <c r="J22" i="12" s="1"/>
  <c r="H22" i="10"/>
  <c r="H22" i="5"/>
  <c r="K115" i="1" l="1"/>
  <c r="J29" i="12"/>
  <c r="I29" i="12"/>
  <c r="K22" i="12"/>
  <c r="K29" i="12" s="1"/>
  <c r="I22" i="10" l="1"/>
  <c r="I26" i="10" s="1"/>
  <c r="J22" i="10"/>
  <c r="K22" i="10" l="1"/>
  <c r="J26" i="10"/>
  <c r="K26" i="10" l="1"/>
  <c r="F22" i="8" l="1"/>
  <c r="G22" i="7"/>
  <c r="F22" i="7"/>
  <c r="H22" i="7" s="1"/>
  <c r="I22" i="7" l="1"/>
  <c r="I22" i="6"/>
  <c r="H22" i="6"/>
  <c r="J22" i="6" l="1"/>
  <c r="H22" i="8"/>
  <c r="G22" i="8"/>
  <c r="I22" i="8" l="1"/>
  <c r="I22" i="5"/>
  <c r="I88" i="5" s="1"/>
  <c r="J22" i="5"/>
  <c r="J88" i="5" l="1"/>
  <c r="K22" i="5"/>
  <c r="K88" i="5" l="1"/>
  <c r="G30" i="8" l="1"/>
  <c r="H30" i="8"/>
  <c r="I30" i="8" l="1"/>
</calcChain>
</file>

<file path=xl/sharedStrings.xml><?xml version="1.0" encoding="utf-8"?>
<sst xmlns="http://schemas.openxmlformats.org/spreadsheetml/2006/main" count="780" uniqueCount="322">
  <si>
    <t xml:space="preserve">Załącznik nr1, Pakiet 1- Sukcesywne dostawy wyrobów medycznych i materiałów jednorazowych do Aresztu Śledczego w Poznaniu </t>
  </si>
  <si>
    <t>lp.</t>
  </si>
  <si>
    <t>opis</t>
  </si>
  <si>
    <t>nazwa produktu oferowanego przez wykonawcę</t>
  </si>
  <si>
    <t>j.m</t>
  </si>
  <si>
    <t>ilość</t>
  </si>
  <si>
    <t>cena jednostkowa netto</t>
  </si>
  <si>
    <t>VAT</t>
  </si>
  <si>
    <t>cena jednostkowa brutto</t>
  </si>
  <si>
    <t>wartość netto</t>
  </si>
  <si>
    <t>wartość brutto</t>
  </si>
  <si>
    <t>wartość vat</t>
  </si>
  <si>
    <t>Cewnik urologiczny TYP FOLEY dwudrożny 14FR/5 ML 1 SZT.</t>
  </si>
  <si>
    <t>szt.</t>
  </si>
  <si>
    <t>Cewnik urologiczny TYP FOLEY dwudrożny 16CH X 1 SZT</t>
  </si>
  <si>
    <t>Cewnik urologiczny TYP FOLEY dwudrożny 18FR/5 ML 1 SZT.</t>
  </si>
  <si>
    <t>szt</t>
  </si>
  <si>
    <t>Cewnik urologiczny TYP FOLEY dwudrożny 20FR/5 ML 1 SZT.</t>
  </si>
  <si>
    <t>Cewnik urologiczny TYP FOLEY dwudrożny 22FR/5 ML 1 SZT.</t>
  </si>
  <si>
    <t>Cewnik wąsy do podawania tlenu przez nos z drenem – sterylne, z drenem o długości min.200 cm, pojedynczo pakowane</t>
  </si>
  <si>
    <t>Filtr antybakteryjny do ssaków NEW HOSPIVAC 1 SZT</t>
  </si>
  <si>
    <t>op</t>
  </si>
  <si>
    <t>Gąbka do jamy ustnej niesterylna op 50szt</t>
  </si>
  <si>
    <t xml:space="preserve">Fartuch pełnobarierowy, jałowy, nieprzemakalny (pakowany w serwetę z 2 ręcznikami) rozmiar M 1 ZESTAW </t>
  </si>
  <si>
    <t>Igły do penów 30G 0,3x8mm op.100szt.</t>
  </si>
  <si>
    <t>op.</t>
  </si>
  <si>
    <t>Igły jednorazowe 0,5 mm x 25 mm/25G op. 100szt.</t>
  </si>
  <si>
    <t>Igły jednorazowe 0,7 mm x 40 mm/22G op. 100szt.</t>
  </si>
  <si>
    <t>Igły jednorazowe 0,8 mm x 40 mm/21G op. 100szt.</t>
  </si>
  <si>
    <t>Igły jednorazowe 0,9 mm x 40 mm/20G op. 100szt.</t>
  </si>
  <si>
    <t>Igły jednorazowe 1,2 mm x 40 mm/18G op. 100szt.</t>
  </si>
  <si>
    <t>Jednorazowe skalpele z trzonkiem . Ostrze wykonane ze stali węglowej, z wygrawerowanym rozmiarem na ostrzu lub trzonku. Pakowane indywidualnie, w kartoniku zbiorczym po 10 sztuk. Rozmiar 11</t>
  </si>
  <si>
    <t>Jednorazowe skalpele z trzonkiem . Ostrze wykonane ze stali węglowej, z wygrawerowanym rozmiarem na ostrzu lub trzonku. Pakowane indywidualnie, w kartoniku zbiorczym po 10 sztuk. Rozmiar 15</t>
  </si>
  <si>
    <t>Jednorazowe skalpele z trzonkiem . Ostrze wykonane ze stali węglowej, z wygrawerowanym rozmiarem na ostrzu lub trzonku. Pakowane indywidualnie, w kartoniku zbiorczym po 10 sztuk. Rozmiar 20</t>
  </si>
  <si>
    <t>Jednorazowe ubranie operacyjne, niejałowe, włókninowe min.35 g/ m², bluza z długim rękawem + spodnie, rozm. XL</t>
  </si>
  <si>
    <t xml:space="preserve">Jednorazowy komplet pościelowy medyczny, włókninowy min. 40g/m² niejałowy, poszwa 210 cm x 160 cm, poszewka 70 cm x 80 cm, prześcieradło 210 cm x 150 cm </t>
  </si>
  <si>
    <t>kpl.</t>
  </si>
  <si>
    <t>Kaniula dożylna 20G, przepływ 60-65 ml/min typu safe-ty , kolor różowy. Wykonana z FEP lub PTFE z min. dwoma paskami kontrastującymi w Rtg Bezpieczne kaniule dożylne. Igła z tylnym szlifem dla łatwego wprowadzania kaniuli. Igła zaopatrzona w specjalny automatyczny niemetalowy zatrzask samo zamykający się po wyjęciu igły z kaniuli zabezpieczający koniec igły przed przypadkowym zakłuciem i zachlapaniem się personelu. Port do dodatkowych wstrzyknięć zamykany przy pomocy koreczka typu Luer -Lock , zamykany ręcznie lub automatycznie. Zastawka anty zwrotna zapobiegająca zwrotnemu wypływowi krwi w momencie wkłucia.. Dla ułatwienia kolory muszą odpowiadać kodowi rozmiaru kaniuli zgodnie z normami ISO. Sterylna, pakowana pojedynczo w sztywne opakowanie typu blister. Na opakowaniu umieszczone: rozmiar, średnica, długość, przepływ, nr katalogowy, nr serii, data produkcji i data ważności</t>
  </si>
  <si>
    <t>Kaniula dożylna 22G, przepływ 36 ml/min. Typu safety, kolor niebieski. Wykonana z FEP lub PTFE z min. dwoma paskami kontrastującymi w Rtg Bezpieczne kaniule dożylne. Igła z tylnym szlifem dla łatwego wprowadzania kaniuli. Igła zaopatrzona w specjalny automatyczny niemetalowy zatrzask samo zamykający się po wyjęciu igły z kaniuli zabezpieczający koniec igły przed przypadkowym zakłuciem i zachlapaniem się personelu. Port do dodatkowych wstrzyknięć zamykany przy pomocy koreczka typu Luer -Lock , zamykany ręcznie lub automatycznie. Zastawka anty zwrotna zapobiegająca zwrotnemu wypływowi krwi w momencie wkłucia.. Dla ułatwienia kolory muszą odpowiadać kodowi rozmiaru kaniuli zgodnie z normami ISO. Sterylna, pakowana pojedynczo w sztywne opakowanie typu blister. Na opakowaniu umieszczone: rozmiar, średnica, długość, przepływ, nr katalogowy, nr serii, data produkcji i data ważności</t>
  </si>
  <si>
    <t>Kieliszki do leków jednorazowe z pokrywką 25ml -30 ml (plastik) op.90 szt.</t>
  </si>
  <si>
    <t>Koreczki do dezynfekcji portów bezigłowych. Obudowa wykonana z polietylenu o dużej gęstości (HDPE) Wkład wypełniające wnętrze koreczka wykonany z przędzy PP/PE. Specjalny kształt gąbki umożliwia dokładne czyszczenie i dezynfekcję powierzchni portu. Gąbka( wkład) nasączona 2% chlorheksydyną i 70 # alkoholem izopropylowym o szerokim spektrum działania przeciw bakteriom, grzybom, pleśnią, prątkom, wirusom ( w tym HIV,HBV,HCV)Jednorazowego użytku, bez lateksu, bez ftalanów. Sterylny. op.100szt.</t>
  </si>
  <si>
    <t>Maseczka do sztucznego oddychania metodą usta-usta. Maska wyposażona w plastikowy ustnik z mechanizmem zawór zwrotny, który zabezpiecza przed kontaktem z wydzielinami poszkodowanego. Jednorazowego użytku.</t>
  </si>
  <si>
    <t>Maska tlenowa z nebulizatorem i drenem 2,1m. Wykonana z medycznego PCV, bez zawartości lateksu. Wyposażona w regulowana blaszkę na nos, gumkę mocującą, duże otwory boczne, obrotowy łącznik do nebulizatora. Nebulizator o pojemności 8ml (skalowany co 1ml, cyfrowo co 2ml). Rozłączany dren o przekroju gwiazdkowym z ośmioma wzdłużnymi paskami wzmacniającymi, zapobiegającymi zamknięciu światła drenu z uniwersalnymi łącznikami. Wyrób sterylny, opakowanie foliowe z napisami w j. polskim oraz instrukcją użycia. Rozmiary: XL*</t>
  </si>
  <si>
    <t>Nici chirurgiczne nr 2,0 z igłą atr.3/8 koła 19mm niewchłanialne dł 75cm op.10 szt</t>
  </si>
  <si>
    <t>Nici chirurgiczne nr 3,0 z igłą atr.3/8 koła 19mm niewchłanialne dł 75cm op.10 szt</t>
  </si>
  <si>
    <t>Nici chirurgiczne. nr 4,0 z igłą atr.3/8 koła 19mm niewchłanialne dł 75cm op.10 szt.</t>
  </si>
  <si>
    <t xml:space="preserve">op. </t>
  </si>
  <si>
    <t>Papier do EKG Aspel A4/B56 rolka 112mm x 25m z nadrukiem, termoczuły, gładki, bezpyłowy</t>
  </si>
  <si>
    <t>Pojemnik na odpady medyczne (strzykawki) 5l Posiadające atest PZH, zaopatrzone w etykietę z międzynarodowym znakiem ostrzegawczym i instrukcją użytkowania. Kolor żółty z czerwonym wieczkiem i wlotem. Po zamknięciu szczelny</t>
  </si>
  <si>
    <t>Pojemniki na odpady medyczne (igły) 1L Posiadające atest PZH, zaopatrzone w etykietę z międzynarodowym znakiem ostrzegawczym i instrukcją użytkowania. Kolor żółty z czerwonym wieczkiem i wlotem. Po zamknięciu szczelny</t>
  </si>
  <si>
    <t>Port potrójny bezigłowy iniekcyjny z przedłużaczami, do użytku na min.7dni, przeźroczysta obudowa, niebieska, silikonowa membrana nie wystająca poza obręb portu, do min.140 aktywacji. Bez elementów metalowych, długość całkowita 21cm z przesuwnymi zaciskami na drenie. średnicach drenów: 1,2mmx2,5mm Opakowanie folia/papier</t>
  </si>
  <si>
    <t xml:space="preserve">Przedłużacz do pompy infuzyjnej 1,5m x 1 szt. </t>
  </si>
  <si>
    <t>Prześcieradło higieniczne papierowe,jednorazowe-rolka 50cm x 50m x 1szt.</t>
  </si>
  <si>
    <t>Rurka intubacyjna z mankietem niskociśnieniowym nr 7,0, opakowanie folia/papier,z czytelnym oznaczeniem znaczników głębokości Zamawiający wymaga aby oferowane rurki intubacyjne posiadały logo lub nazwę producenta na opakowaniu jednostkowym i zbiorczym Zamawiający wymaga aby oferowane rurki intubacyjne z mankietem niskociśnieniowym posiadały otwór Murphego oraz odłączany łącznik w standardowym rozmiarze 15mm, zgodny z ISO 5356-1</t>
  </si>
  <si>
    <t>Rurka intubacyjna z mankietem niskociśnieniowym nr 7,5, opakowanie folia/papier,z czytelnym oznaczeniem znaczników głębokości Zamawiający wymaga aby oferowane rurki intubacyjne posiadały logo lub nazwę producenta na opakowaniu jednostkowym i zbiorczym Zamawiający wymaga aby oferowane rurki intubacyjne z mankietem niskociśnieniowym posiadały otwór Murphego oraz odłączany łącznik w standardowym rozmiarze 15mm, zgodny z ISO 5356-1</t>
  </si>
  <si>
    <t>Rurka intubacyjna z mankietem niskociśnieniowym nr 8,0, opakowanie folia/papier,z czytelnym oznaczeniem znaczników głębokości Zamawiający wymaga aby oferowane rurki intubacyjne posiadały logo lub nazwę producenta na opakowaniu jednostkowym i zbiorczym Zamawiający wymaga aby oferowane rurki intubacyjne z mankietem niskociśnieniowym posiadały otwór Murphego oraz odłączany łącznik w standardowym rozmiarze 15mm, zgodny z ISO 5356-1</t>
  </si>
  <si>
    <t>Rurka ustno-gardlana nr 2 posiadająca kolorystyczny kod rozmiaru</t>
  </si>
  <si>
    <t>Rurka ustno-gardlana nr 3 posiadająca kolorystyczny kod rozmiaru</t>
  </si>
  <si>
    <t xml:space="preserve">szt. </t>
  </si>
  <si>
    <t>Rurka ustno-gardlana nr 4 posiadająca kolorystyczny kod rozmiaru</t>
  </si>
  <si>
    <t>serweta chirurgiczna jałowa 45cm 45cm z otworem 6 cm</t>
  </si>
  <si>
    <t>Staza jednorazowa, opakowanie zawiera 25 szt. Opasek. Staza bezlateksowa wykonana z szerokiego, rozciągliwego paska TPE ( termoplastyczny elastomer ) , długośc całkowita rolki 1125 mm. Dostępna w kolorze niebieskim i różowym. Wyrób klasy I niesterylnej. Opakowanie jednostkowe : dyspenser , który umożliwia wygodne dzielenie perforowanych opasek.</t>
  </si>
  <si>
    <t>Strzykawka trzyczęściowa jednorazowego użycia do pompy infuzyjnej 50(60)ml, czarna lub niebieska, niezmywalna skala, tłok i cylinder o wyraźnie kontrastujących kolorach, opakowanie folia/papier, Zamawiający wymaga aby oferowane strzykawki posiadały logo lub nazwę producenta na opakowaniu jednostkowym i zbiorczym. Zamawiający wymaga aby oferowane strzykawki do pomp infuzyjnych były typowymi strzykawkami perfuzyjnymi, przeznaczonymi do współpracy z pompami .</t>
  </si>
  <si>
    <t>Zestaw drenów silikonowych do sterylizacji w autoklawach. Kpl.2 krótkich i 1 długi dren ,razem:1,7 m ,śr.6x10mm Do ssaków:New Aspiret/New Askir/New Emivac</t>
  </si>
  <si>
    <t>Zestaw rur silikonowych z łącznikiem do ssaków z serii New Hospivac 350</t>
  </si>
  <si>
    <t>żel do eeg 0,25 l</t>
  </si>
  <si>
    <t xml:space="preserve">Żel do USG I EKG 500g </t>
  </si>
  <si>
    <t>SUMA</t>
  </si>
  <si>
    <t>Pojemniki na odpady medyczne (igły) 2L Posiadające atest PZH, zaopatrzone w etykietę z międzynarodowym znakiem ostrzegawczym i instrukcją użytkowania. Po zamknięciu szczelny</t>
  </si>
  <si>
    <t>Prześcieradło higieniczne jednorazowe, włókninowe min 160 x 240cm (17g) opakowanie 10szt.</t>
  </si>
  <si>
    <t>Szpatułka drewniana medyczna op. 100szt.niejałowa</t>
  </si>
  <si>
    <t>Szpatułka drewniana medyczna op. 100szt. Jałowa</t>
  </si>
  <si>
    <t xml:space="preserve">Załącznik 1, Pakiet 2- Sukcesywne dostawy materiałów opatrunków do Aresztu Śledczego w Poznaniu </t>
  </si>
  <si>
    <t>Chusta trójkątna hypoalergiczna, niejałowa (wiskoza, bawełna lub włóknina) 1 szt.</t>
  </si>
  <si>
    <t>Gaza wyjałowiona 0,5m² 1szt.</t>
  </si>
  <si>
    <t>Gaza wyjałowiona 1m² 1 szt.</t>
  </si>
  <si>
    <t>Gazik włókninowy nasączony 70% alkoholem izopropylowym,dwuwarstwowy,posiadający właściwości odkażające i szerokie spectrum działania bakteriobójczego i grzybobójczego. Rozmiar 30mmx65mm po rozłożeniu, 30mmx32,5 w postaci złożonej. Opakowanie - torebka metalowo-papierowa. Pakowane po 2 szt. z perforacją umożliwiającą dzielenie, kartonik zbiorczy po 100szt.(50x2szt.)</t>
  </si>
  <si>
    <t>Koc ratunkowy z folii metalicznej PE, odporny na uszkodzenia, hypoalergiczny, niejałowy, kolor srebrno-złoty,  rozmiar 210 cm x 160 cm x 1 szt</t>
  </si>
  <si>
    <t xml:space="preserve">Kompres celulozowy z perforacją , płaty waty celulozowej w zwoju z regularną perforacją ułatwiającą odrywanie pojedynczych części w postaci małych kompresów, niejałowy, hypoalergiczny, biały 2 x rolka po 500szt. o rozmiarze 4cm x 5cm </t>
  </si>
  <si>
    <t xml:space="preserve">Kompresy gazowe jał.10 x 10cm a 3szt 17 nitkowe 8 warstw z podwiniętymi brzegami do zabiegów nieinwazyjnych </t>
  </si>
  <si>
    <t>Kompresy gazowe jałowe 5 x 5cm  a 3szt 17 nitkowe 8 warstw z podwiniętymi brzegami do zabiegów nieinwazyjnych</t>
  </si>
  <si>
    <t>Kompresy gazowe jałowe 7,5 x 7,5cm a 3szt 17 nitkowe 8 warstw z podwiniętymi brzegami do zabiegów nieinwazyjnych</t>
  </si>
  <si>
    <t>Kompresy gazowe niejałowe 10x10cm a 100szt.13 nitkowe 8 warstw</t>
  </si>
  <si>
    <t>Kompresy gazowe niejałowe 5x5cm a 100szt.13 nitkowe 8 warstw</t>
  </si>
  <si>
    <t>Kompresy gazowe niejałowe 7,5x7,5cm a 100szt.13 nitkowe 8 warstw</t>
  </si>
  <si>
    <t>Opaska elastyczna 10cm x 5m z zapinką 1 szt</t>
  </si>
  <si>
    <t>Opaska elastyczna 15cm x 5m z zapinką 1 szt.</t>
  </si>
  <si>
    <t>Opaska gipsowa 10cm x 3m nawinięta na plastikowy trzpień ułatwiający równomierne namakanie x1 szt.</t>
  </si>
  <si>
    <t>Opaska gipsowa 15cm x 3m nawinięta na plastikowy trzpień ułatwiający równomierne namakanie x1 szt.</t>
  </si>
  <si>
    <t>Opaska podtrzymująca dziana 10 cm x 4m1 szt.</t>
  </si>
  <si>
    <t>Opaska podtrzymująca dziana 15 cm x 4m 1 szt.</t>
  </si>
  <si>
    <t xml:space="preserve">Opatrunek samoprzylepny do zabezpieczania kaniul obwodowych wykonany z hydrofobowej włókniny z mikro perforacjami , posiada mini wkład chłonny włókninowy oraz nacięcie na port pionowy. Rozmiar 7,6x 5,1. Brzegi zaokrąglone. Pokryty hipoalergicznym klejem akrylowym. opatrunek posiada tylne zabezpieczenie z papieru sylikonowego. sterylizowany tlenkiem etylu. 100sztuk </t>
  </si>
  <si>
    <t>Paski do bezurazowego zamykania ran samoprzylepne,pokryte klejem akrylowym, hypoalergiczne, jałowe, przepuszczalne dla powietrza, wykonane z nylonowej włókniny spunbond rozmiar 38 mm x 6mm koperta po 6sztuk</t>
  </si>
  <si>
    <t>Plaster plastofix 20cm x 10m x 1 szt.</t>
  </si>
  <si>
    <t>Plaster tkaninowy 25mm x 5m op a 12sztuk</t>
  </si>
  <si>
    <t>Plaster tkaninowy z opatrunkiem 8cm x 5m x 1szt.</t>
  </si>
  <si>
    <t>Podkład chłonny 60 x 90 cm wykonany z pulpy celulozowej, część spodnia nieprzemakalna, podfoliowana x25szt.</t>
  </si>
  <si>
    <t xml:space="preserve">Wata  opatrunkowa, bawełniano-wiskozowa 200g </t>
  </si>
  <si>
    <t>Załacznik 1, Pakiet 3- Sukcesywne dostawy opatrunków do Aresztu Śledczego w Poznaniu</t>
  </si>
  <si>
    <t>Opatrunek hydrowłóknisty zbudowany z włókien karboksymetylocelulozy sodowej z dodatkiem 1,2% jonów srebra. Samoprzylepny. Typu Aquacel Ag Extra Rozmiar 10cm x 10cm 1szt.</t>
  </si>
  <si>
    <t xml:space="preserve">Opatrunek hydrowłóknisty zbudowany z włókien karboksymetylocelulozy sodowej z dodatkiem 1,2% jonów srebra. Samoprzylepny. Typu Aquacel Ag Extra Rozmiar 20cm x 30cm 1szt. </t>
  </si>
  <si>
    <t>opatrunek piankowy hydrowłóknisty. Zbudowany z wodoodpornej błony poliuretanowej i wielowarstwowej części chłonnej (pianka poliuretanowa i warstwa kontaktowa z karboksycelulozy sodowej) rozmiar 21cmx21cm 1szt.</t>
  </si>
  <si>
    <t>Załącznik 1, Pakiet 4- Sukcesywne dostawy materiałów stomatologicznych do Aresztu Śledczego w Poznaniu</t>
  </si>
  <si>
    <t>cena netto</t>
  </si>
  <si>
    <t>vat</t>
  </si>
  <si>
    <t>AGATOS SZYBKOWIAŻACY (nr 2)</t>
  </si>
  <si>
    <t>AGATOS WOLNOWIAŻACY (nr 1)</t>
  </si>
  <si>
    <t>alvogyl</t>
  </si>
  <si>
    <t>AMALGAMAT 1*50KAPS.</t>
  </si>
  <si>
    <t>AMALGAMAT 2*50KAPS.</t>
  </si>
  <si>
    <t xml:space="preserve">CALCIPAST 2,1G </t>
  </si>
  <si>
    <t>CHLORAXID 2% PŁYN 200G</t>
  </si>
  <si>
    <t xml:space="preserve">COLTOSOL 38G </t>
  </si>
  <si>
    <t>Carident maść 5g</t>
  </si>
  <si>
    <t>DEVIPASTA  5 G PASTA</t>
  </si>
  <si>
    <t xml:space="preserve">DEXADENT maść </t>
  </si>
  <si>
    <t>ENDOGEL 5,5G (5ML)</t>
  </si>
  <si>
    <t xml:space="preserve">EUGENOL </t>
  </si>
  <si>
    <t xml:space="preserve">Endomethazon N </t>
  </si>
  <si>
    <t>FLUORMEX ŻEL 50G</t>
  </si>
  <si>
    <t>HERCULITE XRV E A2 KOMPOZYT OP 5G</t>
  </si>
  <si>
    <t>HERCULITE XRV E A3 KOMPOZYT OP 5G</t>
  </si>
  <si>
    <t xml:space="preserve">HYDROGUM 5 MASA 453G </t>
  </si>
  <si>
    <t xml:space="preserve">JODOFORM PROSZEK 30 G </t>
  </si>
  <si>
    <t>KALKA ZGRYZOWA PROSTA12x12 OP 80 SZT.</t>
  </si>
  <si>
    <t xml:space="preserve">KALTE-SPRAY AEROZOL 200ML </t>
  </si>
  <si>
    <t>KROMOGLASS CEMENT 1OP</t>
  </si>
  <si>
    <t>KROMOPAN PROSZ. 450 G 1 TOREB.</t>
  </si>
  <si>
    <t>KUBKI JEDNORAZOWE 200ML * 100 SZT.</t>
  </si>
  <si>
    <t>Ketac fil Plus zestaw</t>
  </si>
  <si>
    <t>Indurent katalizator</t>
  </si>
  <si>
    <t xml:space="preserve">LIFE REGULAR SET 12G+12G </t>
  </si>
  <si>
    <t>MIAZGOCIAGI</t>
  </si>
  <si>
    <t>MICROBRUSCH pędzelki - aplikatory  op 100 SZT.</t>
  </si>
  <si>
    <t>NIPAS x 50 tabl.</t>
  </si>
  <si>
    <t>OPTIBOND SOLOPLUS 3ML</t>
  </si>
  <si>
    <t xml:space="preserve">OXYDENTIN 250G </t>
  </si>
  <si>
    <t>PASEK METALOWY ROLKA 1MB OP 10 SZT</t>
  </si>
  <si>
    <t>PASEK POLIESTROWY GŁADKI -1 szt.</t>
  </si>
  <si>
    <t>PASEK POLIESTROWY ŚCIERNY 1 OP</t>
  </si>
  <si>
    <t>PRIME-DENT bond chemoutw. 2x15G</t>
  </si>
  <si>
    <t>RĘKAW DO STERYLIZACJI 250MM/200M 1 SZT.</t>
  </si>
  <si>
    <t>RĘKAW DO STERYLIZACJI 50MM/200M 1 SZT.</t>
  </si>
  <si>
    <t>Septanest 4% 1:100 000</t>
  </si>
  <si>
    <t>TAMPON KOLAGENOWY STOMAT. OP 32 SZT</t>
  </si>
  <si>
    <t>THYMODENTIN  100 G SUBST.</t>
  </si>
  <si>
    <t>WAŁECZKI STOMATOLOGICZNE   1 OP</t>
  </si>
  <si>
    <t>WKŁADY DO SPLUWACZKI 50SZT.</t>
  </si>
  <si>
    <t>WOSK MODELOWY MIĘKKI</t>
  </si>
  <si>
    <t xml:space="preserve">WOSK MODELOWY TWARDY </t>
  </si>
  <si>
    <t>WYTRAWIACZ do wytrawiania szkliwa i zębiny OP 10ML</t>
  </si>
  <si>
    <t>ĆWIEK GUTAPERKOWY META 120/OP</t>
  </si>
  <si>
    <t>ŚLINOCIĄGI 100SZT.</t>
  </si>
  <si>
    <t>Elektroda do Holtera Ford o wymiarach 55mm x 41mm op a 50szt.</t>
  </si>
  <si>
    <t>Jednorazowy, sterylny worek do wykonywania wlewów czyszczących. Skalowany w mililitrach. Całkowita pojemność min.1750ml. Wykonany z PCV jakości medycznej. Długość cewnika min.120cm. Cewnik zakończony miękką wyobloną końcówką z jednym otworem bocznym.  Dodatkowo wyposażony w zacisk ułatwiający podaż środka czyszczącego.</t>
  </si>
  <si>
    <t>Kaniula dożylna 18G, przepływ 100 ml/min., typu safe-ty, kolor zielony. Wykonana z FEP lub PTFE z min. dwoma paskami kontrastującymi w Rtg Bezpieczne kaniule dożylne. Igła z tylnym szlifem dla łatwego wprowadzania kaniuli. Igła zaopatrzona w specjalny automatyczny niemetalowy zatrzask samo zamykający się po wyjęciu igły z kaniuli zabezpieczający koniec igły przed przypadkowym zakłuciem i zachlapaniem się personelu. Port do dodatkowych wstrzyknięć zamykany przy pomocy koreczka typu Luer -Lock , zamykany ręcznie lub automatycznie. Zastawka anty zwrotna zapobiegająca zwrotnemu wypływowi krwi w momencie wkłucia.. Dla ułatwienia kolory muszą odpowiadać kodowi rozmiaru kaniuli zgodnie z normami ISO. Sterylna, pakowana pojedynczo w sztywne opakowanie typu blister. Na opakowaniu umieszczone: rozmiar, średnica, długość, przepływ, nr katalogowy, nr serii, data produkcji i data ważności.</t>
  </si>
  <si>
    <t>Maska ochronna przeznaczona do specjalistycznych placówek medycznych,filtrująca najdrobniejsze cząsteczki znajdujące się w wydychanym powietrzu w tym - prątki TBC, sklasyfikowana zgodnie z FFP3 klasą filtracji zapewniającą maksymalną ochronę kontaktu z mikrobami. Maska o anatomicznym kształcie z możliwością formowania do kształtu twarzy i nosa, z gumą mocującą maskę wokół głowy. Warstwa zewnętrzna wykonana z wodoodpornej włókniny polipropylenu,wnętrze wykonane z miękkiej antyalergicznej włókniny polipropylenowej przyjaznej dla skóry.</t>
  </si>
  <si>
    <t>myjka do mycia ciała w formie półokrągłej rękawicy dwuwarstwowej, jednorazowa, nasączona jednostronnie środkami myjącymi o neutralnym PH 5,5, wykonana z jednej strony (części myjącej) z poliestru, z drugiej strony z włókniny, obie warstwy myjki nie podfoliowane, w rozmiarze 14 cm x 20 cm, gramaturze 90g/m2, produkowaną zgodnie z wymaganiami ISO 22716:2007 oraz ISO 9001:2015, w opakowaniu a’10 sztuk.</t>
  </si>
  <si>
    <t>Podpaski higieniczne z paskiem klejącym, stabilizującym podpaskę. op. 20 szt. normal*</t>
  </si>
  <si>
    <t>Przyrząd do przetaczania krwi i preparatów krwi typ TS, sterylny, z komorą odpowietrzającą o długości min. 5,9cm,, wyposażoną w filtr jałowy, niepirogenny, nietoksyczny,komora kroplowa wykonaną z medycznego PCV, typu Luer, bez igły i łącznika. Logo lub nazwę producenta na opakowaniu jednostkowym i zbiorczym.</t>
  </si>
  <si>
    <t>Przyrząd do przetaczania płynów infuzyjnych typ IS, sterylny, z komorą odpowietrzającą o długosci min. 5,9cm,, wyposażoną w filtr jałowy, niepirogenny, nietoksyczny,komora kroplowa wykonaną z medycznego PCV, typu Luer, bez igły i łącznika. Logo lub nazwę producenta na opakowaniu jednostkowym i zbiorczym..</t>
  </si>
  <si>
    <t>serweta operacyjna bawełniana 2-warstowowa 75cm x 50cm, jałowa</t>
  </si>
  <si>
    <t>Serweta samoprzylepna dwuwarstwowa  w rozmiarze 75 cm x 90 cm (włóknina + laminat) z otworem w centralnej części serwety otwór Ø 7 cm, przylepny  .Warstwa włókniny pochłania wysięk, warstwa laminatu zapobiega przemakaniu. Serweta wykonana z chłonnego i nieprzemakalnego laminatu dwuwarstwowego o gramaturze 60 g/m2. Chłonność serwety: 600 %. Sterylizowane radiacyjnie. Opakowanie folia-papier wyposażone w informację o kierunku o otwierania oraz 4 etykiety samoprzylepne typu TAG służące do archiwizacji danych. Na każdej etykiecie samoprzylepnej,  znajdują się następujące informacje : numer ref., data ważności, nr serii, dane wytwórcy oraz kod kreskowy. Spełnia wymogi aktualnej normy PN-EN 13795.</t>
  </si>
  <si>
    <t>Strzykawka trzyczęściowa, jednorazowa sterylna 10ml, przezroczysty cylider, kontrastujący tłok, zakończenie stożkowe typu luer,kryza ograniczająca zabezpieczająca przed przypadkowym wysunięciem tłoka, skala co 0,5ml, przedłużona skala uwzględniająca 10% rozszerzenia, apirogenne, nietoksyczna, nie zawiera lateksu, nie zawiera ftalanów. Opakowanie po 100sztuk.</t>
  </si>
  <si>
    <t>Strzykawka trzyczęściowa, jednorazowa sterylna 20ml, przezroczysty cylider, kontrastujący tłok, zakończenie stożkowe typu luer,kryza ograniczająca zabezpieczająca przed przypadkowym wysunięciem tłoka, skala co 1ml, przedłużona skala uwzględniająca 10% rozszerzenia, apirogenne, nietoksyczna, nie zawiera lateksu, nie zawiera ftalanów. Opakowanie po 50sztuk.</t>
  </si>
  <si>
    <t>Strzykawka trzyczęściowa, jednorazowa sterylna 2ml, przezroczysty cylider, kontrastujący tłok, zakończenie stożkowe typu luer,kryza ograniczająca zabezpieczająca przed przypadkowym wysunięciem tłoka, skala co 0,1ml, przedłużona skala uwzględniająca 10% rozszerzenia, apirogenne, nietoksyczna, nie zawiera lateksu, nie zawiera ftalanów. Opakowanie po 100sztuk.</t>
  </si>
  <si>
    <t>Strzykawka trzyczęściowa, jednorazowa sterylna 5ml, przezroczysty cylider, kontrastujący tłok, zakończenie stożkowe typu luer,kryza ograniczająca zabezpieczająca przed przypadkowym wysunięciem tłoka, skala co 0,2ml, przedłużona skala uwzględniająca 10% rozszerzenia, apirogenne, nietoksyczna, nie zawiera lateksu, nie zawiera ftalanów. Opakowanie po 100sztuk.</t>
  </si>
  <si>
    <t>Żel do miejscowego znieczulenia błon śluzowych z dodatkiem preparatu antyseptycznego, odkażający i znieczulający powierzchniowo, tworzący wewnątrz cewki moczowej cienką warstwę ułatwiającą wprowadzenie cewnika, wziernika lub endoskopu. Posiadający w swoim składzie 2 % Lidokainę oraz chlorheksydynę 0,05 % zabezpieczający przed zakażeniami dróg moczowych i uszkodzeniami spowodowanymi wprowadzeniem cewnika lub endoskopu. Przeźroczysty, nie powodujący zanieczyszczenia powierzchni optycznych endoskopów. Pakowany w sterylne, jednorazowego użycia dozowniki w formie strzykawki (ampułkostrzykawki) zabezpieczonej gumowym korkiem -11 ml dla mężczyzn. Sterylizowany parą wodną</t>
  </si>
  <si>
    <t>Rękawice chirurgiczne lateksowe, sterylne, bezpudrowe z rolowanym mankietem, z wewnętrzną warstwa polimerowaną, lekko chlorowaną. Z zewnątrz na całej powierzchni rękawicy warstwa antypoślizgowa. Grubość na palcu 0,23 mm, dłoni 0,20 mm, mankiecie 0,18mm, długość 280-300mm, rozciągliwość przed starzeniem min 750%, siła zrywająca 19N. Zgodne z normą ASTM D3577, EN 455, odporne na przenikanie wirusów zgodnie z normą ASTM F1671. Odporne na przenikanie substancji chemicznych oraz cytostatyków zgodnie z normą EN 374. Zgodne z normą EN 420. Pozbawione tiuramów potwierdzone badaniami z jednostki niezależnej. AQL 1. Kolor naturalnego lateksu. Opakowanie wewnętrzne papierowe z oznaczeniem prawej i lewej dłoni oraz rozmiarem rękawic. Opakowanie zewnętrzne foliowe. Opakowanie zbiorcze w formie dyspensera po 50 par. Rozmiar 7,0</t>
  </si>
  <si>
    <t>Rękawice chirurgiczne lateksowe, sterylne, bezpudrowe z rolowanym mankietem, z wewnętrzną warstwa polimerowaną, lekko chlorowaną. Z zewnątrz na całej powierzchni rękawicy warstwa antypoślizgowa. Grubość na palcu 0,23 mm, dłoni 0,20 mm, mankiecie 0,18mm, długość 280-300mm, rozciągliwość przed starzeniem min 750%, siła zrywająca 19N. Zgodne z normą ASTM D3577, EN 455, odporne na przenikanie wirusów zgodnie z normą ASTM F1671. Odporne na przenikanie substancji chemicznych oraz cytostatyków zgodnie z normą EN 374. Zgodne z normą EN 420. Pozbawione tiuramów potwierdzone badaniami z jednostki niezależnej. AQL 1. Kolor naturalnego lateksu. Opakowanie wewnętrzne papierowe z oznaczeniem prawej i lewej dłoni oraz rozmiarem rękawic. Opakowanie zewnętrzne foliowe. Opakowanie zbiorcze w formie dyspensera po 50 par. Rozmiar 7,5</t>
  </si>
  <si>
    <t>Rękawice chirurgiczne lateksowe, sterylne, bezpudrowe z rolowanym mankietem, z wewnętrzną warstwa polimerowaną, lekko chlorowaną. Z zewnątrz na całej powierzchni rękawicy warstwa antypoślizgowa. Grubość na palcu 0,23 mm, dłoni 0,20 mm, mankiecie 0,18mm, długość 280-300mm, rozciągliwość przed starzeniem min 750%, siła zrywająca 19N. Zgodne z normą ASTM D3577, EN 455, odporne na przenikanie wirusów zgodnie z normą ASTM F1671. Odporne na przenikanie substancji chemicznych oraz cytostatyków zgodnie z normą EN 374. Zgodne z normą EN 420. Pozbawione tiuramów potwierdzone badaniami z jednostki niezależnej. AQL 1. Kolor naturalnego lateksu. Opakowanie wewnętrzne papierowe z oznaczeniem prawej i lewej dłoni oraz rozmiarem rękawic. Opakowanie zewnętrzne foliowe. Opakowanie zbiorcze w formie dyspensera po 50 par. Rozmiar 8,5</t>
  </si>
  <si>
    <t>Siatka elastyczna do podtrzymywania opatrunków  (podudzie,ramię) o dużej elastyczności , nieulegająca pofałdowaniu, nie zsuwająca się, nie przekręcająca, z możliwością przecięcia w dowolnym miejscu i kierunku,nie strzępiąca się, przepuszczająca powietrze, o dł. 10mb w stanie swobodnym</t>
  </si>
  <si>
    <t>Siatka opatrunkowa , elastyczna w formie rękawa, rozciągliwa ,elastyczna,dobrze dopasowująca się do kształtu ciała,łatwa i szybka w użyciu (dłoń,stopa)koloru białego, dł.1 mb w stanie spoczynku x 1 szt.</t>
  </si>
  <si>
    <t>Siatka opatrunkowa , elastyczna w formie rękawa, rozciągliwa ,elastyczna,dobrze dopasowująca się do kształtu ciała,łatwa i szybka w użyciu (głowa,udo,biodro)koloru białego, dł.1 mb w stanie spoczynku x 1szt.</t>
  </si>
  <si>
    <t>PLASTIDENTIN 10g</t>
  </si>
  <si>
    <t>RĘKAW DO STERYLIZACJI 120MM/200M 1 SZT</t>
  </si>
  <si>
    <t>Lp</t>
  </si>
  <si>
    <t>cena brutto</t>
  </si>
  <si>
    <t>Paski do glumetru iXell op a 50szt.</t>
  </si>
  <si>
    <t>Prawidłowa wartość brutto</t>
  </si>
  <si>
    <t>Prawidłowa wartość VAT</t>
  </si>
  <si>
    <t>Euceryna bezwodna S (podłoże maściowe)</t>
  </si>
  <si>
    <t>Glicerol 85% płyn 1kg</t>
  </si>
  <si>
    <t xml:space="preserve">Hascobaza (Rec.) 1 kg </t>
  </si>
  <si>
    <t>Oleum Rapae (Rec.) płyn 1 l</t>
  </si>
  <si>
    <t>Spiritus salicylowy płyn 800 g 2%</t>
  </si>
  <si>
    <t>Spiritus skażony hibitanem 0.5% 1000ml</t>
  </si>
  <si>
    <t xml:space="preserve">Spiritus vini 70% op.1l </t>
  </si>
  <si>
    <t>Wazelina biała 1 kg</t>
  </si>
  <si>
    <t>Wazelina żółta (Rec.) podłoże 1 kg</t>
  </si>
  <si>
    <t>Suma</t>
  </si>
  <si>
    <t>Hydrocortisonum (Rec.) subst. 25 g</t>
  </si>
  <si>
    <t>Urea pura (Rec.) subst. 50 g</t>
  </si>
  <si>
    <t>Zincum oxydatum (Rec.) subst. 1 kg</t>
  </si>
  <si>
    <t xml:space="preserve">LP </t>
  </si>
  <si>
    <t>PRODUKT</t>
  </si>
  <si>
    <t>ILOŚĆ</t>
  </si>
  <si>
    <t>CENA NETTO</t>
  </si>
  <si>
    <t>CENA BRUTTO</t>
  </si>
  <si>
    <t>WARTOŚĆ BRUTTO</t>
  </si>
  <si>
    <t>Rękawice nitrylowe rozmiar S opakowanie 50sztuk</t>
  </si>
  <si>
    <t>Rękawice nitrylowe rozmiar M opakowanie 50sztuk</t>
  </si>
  <si>
    <t>Rękawice nitrylowe rozmiar L opakowanie 50sztuk</t>
  </si>
  <si>
    <t>uchwyt safe done</t>
  </si>
  <si>
    <t>uchwyt naścienny typu SafeDon z możliwością pojedyńczego wyjmowania rękawic od spodu opakowania jedynie za mankiet bez ryzyka kontaminacji opakowania i pozostałych rękawic</t>
  </si>
  <si>
    <t>patrunek nasycony maścią zawierającą 10% jodopowidonu (PVP-1). Zawiera również glikol polietylenowy i wodę oczyszczoną. 9x5cm x 9,5cm 1szt.</t>
  </si>
  <si>
    <t>Acidum salicylicum (Rec.) subst. 250G</t>
  </si>
  <si>
    <t>Acidum boricum (Rec.) subst. 250G</t>
  </si>
  <si>
    <t>Benzocainum (Rec.) subst. 10 g</t>
  </si>
  <si>
    <t>Oleum ricini (Rec.) płyn  l</t>
  </si>
  <si>
    <t xml:space="preserve">Talcum (Rec.) 1000g </t>
  </si>
  <si>
    <t>Port bezigłowy do iniekcji posiadający podzielną membranę wykonaną z medycznego silikonu, otwierającą i zamykającą się automatycznie. Tworzy zamknięty system zapobiegający wypływowi krwi lub płynu, a także przedostaniu się powietrza do światła żyły. Pozwala wielokrotne pobierać i/ lub dodawać lek. Wykonany z 3 zespolonych ze sobą elementów, całkowicie pozbawionych lateksu oraz DEHP. Z jednej strony zakończony żeńskim łącznikiem Luer-Lock wykonanym z poliwęglanu odpornego na działanie lipidów, z drugiej męskim adapterem Luer-Lock również z poliwęglanu odpornego na lipidy. Zapewnia szczelność, bezpieczeństwo, wysoki przepływ oraz jego prostu tor. Użytkowanie do min.100 aktywacji (min.7 dni). 1szt.</t>
  </si>
  <si>
    <t>torebki do sterylizacji 135x250/200</t>
  </si>
  <si>
    <t>torebki do sterylizacji 90x260/50</t>
  </si>
  <si>
    <t>aplikator gąbkowy</t>
  </si>
  <si>
    <t>Preparat alkoholowy do higienicznej i chirurgicznej dezynfekcji rąk, skóry oraz pola zabiegowego. Spektrum B, Tbc, F, V(HIV, HBV, HCV,Polio,Adeno). Zawierający etanol i substancje pielęgnujące. Niezawierający chlorheksydyny, triclosanu, nadtlenku wodoru. Op. 700ml</t>
  </si>
  <si>
    <t>Preparat alkoholowy do higienicznej i chirurgicznej dezynfekcji rąk, skóry oraz pola zabiegowego. Spektrum B, Tbc, F, V(HIV, HBV, HCV,Polio,Adeno). Zawierający etanol i substancje pielęgnujące. Niezawierający chlorheksydyny, triclosanu, nadtlenku wodoru. Op. 250 ml z atomizerem</t>
  </si>
  <si>
    <t>Preparat myjący o pH 5,5 przeznaczony do higienicznego i chirurgicznego mycia rąk, przebadany wg EN 1499. Bez zawartości barwników, konserwantów, chlorheksydyny oraz pochodnych fenolowych. Konfekcjonowany w dwuwarstwowe worki o pojemności 700 ml, wykonane z PE, PP, PA z trójdzielną zastawką zapobiegającą zasysaniu powietrza i zanieczyszczeń.</t>
  </si>
  <si>
    <t>Dozownik do preparatu w poz. 3</t>
  </si>
  <si>
    <t>Jednorazowe chusteczki włókninowe, służące do profesjonalnego zastosowania w placówkach służby zdrowia, o wymiarach 20x20 cm, odporne na rozdarcia, nie strzępiące się i nie pozostawiające włókien.</t>
  </si>
  <si>
    <t>Jednoskładnikowy preparat do szybkiej dezynfekcji wyrobów medycznych oraz małych i trudnodostępnych powierzchni oparty  o etanol. Spektrum działania B, Tbc, F, V ( HIV, HBV, HCV, Rotavirus i Adenowirus). Preparat gotowy do użycia, opakowanie  1l ze spryskiwaczem</t>
  </si>
  <si>
    <t>Jednoskładnikowy preparat do szybkiej dezynfekcji wyrobów medycznych oraz małych i trudnodostępnych powierzchni oparty  o etanol. Spektrum działania B, Tbc, F, V ( HIV, HBV, HCV, Rotavirus i Adenowirus). Preparat gotowy do użycia, opakowanie  5l</t>
  </si>
  <si>
    <t>Preparat do mycia i dezynfekcji powierzchni oraz wyposażenia pomieszceń. Spektrum:B,F,Tbc,V (BVDV, Vaccinia, Rota), aktywny wobec Legionella pneumophila. Stężenie: do 0,5% z możliwością rozszerzena spektrum o Adenowirusy i Norowirusy Czas działania: do 15min. z możliwością rozszerzenia spektrum o Adenowirus i Norowirus? Bez zawartości aldehydów, substancji utleniających oraz pochodnych fenolowych. Substancja aktywna czwartorzędowe związki amonowe. Opakowanie 5 litrów z pompką dozującą. Możliwość stosowania w obecności pacjentów oraz na oddziałach noworodkowych.</t>
  </si>
  <si>
    <t>Preparat na bazie aktywnego chloru w postaci tabletek, do mycia i dezynfekcji powierzchni. Możliwość stosowania do powierzchni mających kontakt z żywnością. Spectrum B, F,Tbc (avium, terrae), V(Polio,Adeno,HIV,HBV,HCV), S(Clostridium Difficile) . Działanie wobec Clostridium Difficile w warunkach brudnych w stężeniu do 2000 ppm w czasie do 15 minut. Opakowanie 200 tabletek.</t>
  </si>
  <si>
    <t>Preparat na bazie nadtleneku wodoru w postaci piany do dezynfekcji delikatnych powierzchni,mebli i wyposażenia , o właściwościach myjących,wykazujący działanie na bakterie ( w tym S. aureus, P. aeruginosa, E. hirae, MRSA), wirusy (Polio, Adeno, Vaccinia), na tbc, Butelka o poj. 750ml wyposażona w zintegrowaną końcówkę spieniającą.</t>
  </si>
  <si>
    <t>Preparat w postaci koncentratu bez substancji utleniających, aldehydów, chloru, pochodnych fenolowych, zawierający propionian didecylodimetyloamoniowy, kompleks trójenzymatyczny (amylazy, lipazy, proteazy). Spektrum B, Tbc, F i V (HIV, HBV, HCV) w czasie do 10 minut. Stężenie roztworu roboczego 0,5%. Opakowanie 5l</t>
  </si>
  <si>
    <t>Fartuch flizelinowy jednorazowy niejałowy op. 10szt.</t>
  </si>
  <si>
    <t>maski medyczne  z gumką wykonane z niepylącej, minimum trójwarstwowej włókniny, klasyfikowane do masek typu II wg normy PN-EN 14683 spełniające wymagania funkcjonalne zawarte w normie PN-EN 14683 w zakresie skuteczności filtracji bakteryjnej BFE (3.0µm) ≥ 98% oraz ciśnienia różnicowego (zdolności oddechowej) na poziomie &lt;3,0 (mmH2O/cm2). opakowanie 50 szt.</t>
  </si>
  <si>
    <t>Maska tlenowa bez nebulizatora, sterylna, przeznaczona do podawania tlenu z precyzyjną regulacją stężenia ze średnią koncentracją tlenu. Wykonana z przezroczystego, nietoksycznego PVC. Wyposażona w dren o długości 210 cm zakończony uniwersalnymi łącznikami - dren o przekroju gwiazdkowym jest odporny na zagięcia.</t>
  </si>
  <si>
    <t xml:space="preserve">Przyrząd do pobierania leków z filtrem bakteryjnym Mini -Spike zielony </t>
  </si>
  <si>
    <t>Nakłuwacz jednorazowy, sterylny, aktywowany za pomocą przycisku, sterylizowany promieniami Gamma, igła o średnicy 0,8mm(21G), ostrze trzypłaszczyznowe, głębokość nakłucia 2,4mm op. 100 szt.</t>
  </si>
  <si>
    <t>Nakłuwacz jednorazowy, sterylny, aktywowany za pomocą przycisku, sterylizowany promieniami Gamma, nożyk o średnicy 1,5mm (23G), głębokość nakłucia 1,5mm op. 100 szt.</t>
  </si>
  <si>
    <t>Pojemniki na odpady medyczne (igły) 700ml Posiadające atest PZH, zaopatrzone w etykietę z międzynarodowym znakiem ostrzegawczym i instrukcją użytkowania. Po zamknięciu szczelny</t>
  </si>
  <si>
    <t>Precyzyjny regulator przepływu -przeznaczony do jednorazowego podawania z końcówką luer lock typ żeński i luer lock typ męski oraz z portem iniekcyjnym Y . W skład regulatora wchodzą: 50cm rurka z przezroczystego PCV o niskiej pamięci kształtu, port iniekcyjny Y wykonany z izoprenu (niezawierający lateksu) męska luer lock wykonany z ABS z zatyczką z polietylenu, bez ftalanów, żeńska końcówka luer lock pcv z z tyczką z polietylenu skala nadrukowana na białym tworzywie ABS i silikonie (podwójna skala-pierwsza od 5-250ml/h używana do określania płynów o lepkości &lt; 10%, druga skala od 5-200ml/h używana do określania płynów o lepkości od10%do40%</t>
  </si>
  <si>
    <t>opaska podgipsowa 10cmx3m, op. a'12 szt.</t>
  </si>
  <si>
    <t>opaska podgipsowa 15cmx3m, op. a'6 szt.</t>
  </si>
  <si>
    <t>Tupfer z gazy stożek 18x18 cm op.200szt</t>
  </si>
  <si>
    <t xml:space="preserve">Przykładowa nazwa </t>
  </si>
  <si>
    <t>produkt oferowany</t>
  </si>
  <si>
    <t>,</t>
  </si>
  <si>
    <t>Preparat do manualnego mycia i dezynfekcji narzędzi, endoskopów i wyrobów medycznych. Spektrum B,Y,V, (HIV, HBV, HCV, Herpes, Corona)Opakownie 1l</t>
  </si>
  <si>
    <t>inkrustowane chlorem suche chusteczki do mycia i dezynfekcji powierzchni oraz usuwania plam krwi. Wykazują szerokie spektrum biobójcze: bakterio-; prątko-; grzybo-; wiruso-; (Polio, Adeno, Noro) i sporobójcze (B. subtilis, C. difficile, C. difficile R027, C. sporogenes i C. perfringens). przebadane zgodnie z normą EN 16615. Czas działania: min. 5 min. opakowanie 25 szt</t>
  </si>
  <si>
    <t>Preparat w proszku na bazie aktywnego tlenu do mycia i dezynfekcji wyrobów medycznych (instrumenty termolabilne, narzędzia)oraz powierzchni(w tym mających kontakt z żywnością). Preparat na bazie nadwęglanu sodu  oraz substancji antykorozyjnych. Nie wymaga aktywatora. Możliwość przygotowania preparatu w różnych stężeniach:2%,1% i 0,5%. W kazdym stężeniu wymagane spectrum B,Tbc,F,V,S(tlenowe i beztlenowe).Czas działania w stężeniu 2% do 15min. Opakowanie 2kg</t>
  </si>
  <si>
    <t>Preparat w koncentracie do renowacji wyrobów medycznych wykonanych ze stali nierdzewnej, usuwający pozostałości protein, warstwę tlenku żelaza, wszystkie utlenione przebarwienia, a także pozostałości mineralne, zawierający substancje aktywne: kwas fosforowy, niejonowe związki powierzchniowo-czynne. Opakowanie 12 kg( 8,7l)</t>
  </si>
  <si>
    <t>Rękawiczki do szybkiego i delikatnego mycia oraz pielęgnacji skóry bez użycia wody z zawartością allantoiny, gotowe i łatwe do użycia, nie wymaga spłukiwania, bez zawartości mydła, posiada przyjemny zapach, pH neutralne dla skóry przebadany dermatologicznie opakowanie 10 szt</t>
  </si>
  <si>
    <t xml:space="preserve">Gotowe do użycia chusteczki, przeznaczone do dezynfekcji powierzchni oraz wyrobów medycznych wrażliwych na działanie alkoholu (plexiglas, głowice USG, inkubatory) – wymagane dopuszczenie producenta głowic USG. Nie zawierające w składzie alkoholu, aldehydów, związków utleniających. Oparte o mieszaninę różnych czwartorzędowych związków amoniowych. Pojedyncza chusteczka o wymiarach min. 20 x 20 cm. Opakowanie – tuba zawierająca min. 200 szt, chusteczek odrywanych pojedynczo. Spektrum działania: B, F, V (HIV, HBV, HCV – BVDV, Vaccinia, Rota, Papova) do 1min., Tbc (M. Terrae – EN 14348) do 15 min. Możliwość użycia w pionie żywieniowym. Wyrób medyczny kl. IIA op. box 200 szt.
</t>
  </si>
  <si>
    <t xml:space="preserve">Gotowe do użycia chusteczki, przeznaczone do dezynfekcji powierzchni oraz wyrobów medycznych wrażliwych na działanie alkoholu (plexiglas, głowice USG, inkubatory) – wymagane dopuszczenie producenta głowic USG. Nie zawierające w składzie alkoholu, aldehydów, związków utleniających. Oparte o mieszaninę różnych czwartorzędowych związków amoniowych. Pojedyncza chusteczka o wymiarach min. 20 x 20 cm. Opakowanie – tuba zawierająca min. 200 szt, chusteczek odrywanych pojedynczo. Spektrum działania: B, F, V (HIV, HBV, HCV – BVDV, Vaccinia, Rota, Papova) do 1min., Tbc (M. Terrae – EN 14348) do 15 min. Możliwość użycia w pionie żywieniowym. Wyrób medyczny kl. IIA, opakowanie uzupełniajace 200szt.
</t>
  </si>
  <si>
    <t>Preparat na bazie dichlorowodorku octenidyny, do antyseptyki błon śluzowych i ran, gotowy do użycia, bezbarwny i bezbolesny, działający na B, F, V w czasie do 1 min. Z możliwością zastosowania w leczeniu ran przewlekłych, odleżyn i owrzodzeń op. 250 ml</t>
  </si>
  <si>
    <t>Załącznik nr 1, Pakiet 5 Sukcesywne dostawy pasków ixell do Aresztu Śledczego w Poznaniu</t>
  </si>
  <si>
    <t>LP</t>
  </si>
  <si>
    <t>Załącznik nr 1, Pakiet 6 Sukcesywne dostawy substancji recepturowych do Aresztu Śledczego w Poznaniu</t>
  </si>
  <si>
    <t>Załacznik nr1 Pakiet 8 Sukcesywne dostawy środków do dezynfekcji skóry do Aresztu Śledczego w Poznaniu</t>
  </si>
  <si>
    <t>Załącznik nr1 Pakiet 9 Sukcesywne dostawy środków do dezynfekcji powierzchni do Aresztu Śledczego w Poznaniu</t>
  </si>
  <si>
    <t>Załacznik Nr 1 Pakiet 10 Sukcesywne dostawy  chusteczek dezynfekcyjnych do Aresztu Śledczego w Poznaniu</t>
  </si>
  <si>
    <t>Załącznik nr 1 Pakiet 7 Sukcesywne dostawy rękawiczek nitrylowych do Aresztu Śledczego w Poznaniu</t>
  </si>
  <si>
    <r>
      <t xml:space="preserve">Opatrunek </t>
    </r>
    <r>
      <rPr>
        <sz val="8"/>
        <color rgb="FF191919"/>
        <rFont val="Arial"/>
        <family val="2"/>
        <charset val="238"/>
      </rPr>
      <t>antyseptyczny, sterylny, z luźno utkanej gazy nasączonej miękką parafiną z 0,5% chlorheksydyną. Rozmiar 10x10 cm 1 szt.</t>
    </r>
  </si>
  <si>
    <t>Czepek pielęgniarski z włóknin polipropylenowej 18g/m2 niejałowy OP 100SZT</t>
  </si>
  <si>
    <t>Filtr elektrostatyczny typu Barr-vent S</t>
  </si>
  <si>
    <t>Kaczka jednorazowa z pulpy:Pojemność: 875 ml opakowanie 100szt.</t>
  </si>
  <si>
    <t>Koreczki do kaniul/cewników/portów  Combi, końcowka męska i żeńska, jednorazowy, sterylny. Nie zawiera lateksu i ftalanów 1szt.</t>
  </si>
  <si>
    <t>Nerka jednorazowa Pojemność: 700ml opakowanie 300sztuk</t>
  </si>
  <si>
    <t xml:space="preserve">Nieprzemakalny pokrowiec na kozetkę z folii CPE grubości 0,03mm z gumką wymiary 210x90x20. Opakowanie 10sztuk </t>
  </si>
  <si>
    <t>Oczyszczająca, nie zawierająca mydła pianka do skóry dla pacjentów z nietrzymaniem moczu oraz kału. Umożliwia wykonanie toalety po wypróżnieniu bez użycia wody. Neutralizuje nieprzyjemne zapachy, wpływając korzystnie na samopoczucie pacjenta i komfort pracy personelu, opiekuna Zawiera substancje nawilżające i pielęgnujące. Minimalizuje podrażnienia, tworzy warstwę hydrolipidową chroniącą skórę przed wilgocią i zabrudzeniami. Zawiera w składzie m.in. triklosan oraz dimetikon.  Odpowiednia formuła pianki wnika wewnątrz zabrudzenia, odsuwa je od skóry ułatwiając jej oczyszczenie. Opakowanie aluminiowe o pojemności 300 ml zakończone atomizerem umożliwia celowaną aplikację w miejsce zabrudzenia. Na opakowaniu nadrukowany skład oraz miejsce do opisu danych pacjenta oraz wskazówki dotyczące stosowania w języku polskim. Termin ważności: 24 m-ce od daty produkcji</t>
  </si>
  <si>
    <t>Pieluchomajtki op. 30 szt. Rozmiar L</t>
  </si>
  <si>
    <t>Pieluchomajtki op. 30 szt. Rozmiar M</t>
  </si>
  <si>
    <t>Pieluchomajtki op. 30 szt. Rozmiar XL</t>
  </si>
  <si>
    <t>Strzykawka jednorazowa typu Janeta 100ml z długim łącznikiem Luer, sterylna, niepirogenna , czarna lub niebieska, niezmywalna skala, tłok i cylinder o wyraźnie kontrastujących kolorach,opakowanie folia/papier. 1szt.</t>
  </si>
  <si>
    <t>worek do zbiórki moczu z wieszakiem pojemność 2000ml</t>
  </si>
  <si>
    <t>Koreczek do kaniul. Służy jako zatyczka kaniul, cewników, portów. Posiada jedno zakończenie męskie, jednorazowe, wyrób niepirogenny. Nie zawiera lateksu i ftalanów. Sterylny. 1szt</t>
  </si>
  <si>
    <t>Worek na wymiociny pojemność 2000ml 1 szt.</t>
  </si>
  <si>
    <t>Paski do bezurazowego zamykania ran samoprzylepne,pokryte klejem akrylowym, hypoalergiczne, jałowe, przepuszczalne dla powietrza, wykonane z nylonowej włókniny spunbond rozmiar 100 mm x 6mm x koperta po 10sztuk</t>
  </si>
  <si>
    <t>Dozownik do kompresów celulozowych 1 szt.</t>
  </si>
  <si>
    <t>Gaza opatrunkowa 17nitkowa 90cm x100m/b ( 5szt. W opakowaniu)</t>
  </si>
  <si>
    <t>Lignina płaty (40x60) op a 5kg</t>
  </si>
  <si>
    <t>Glucochexin 2% 200g</t>
  </si>
  <si>
    <t>KAMFENOL PŁYN 10G</t>
  </si>
  <si>
    <t>Sączki papierowe Absorbent Paper Points NR 20 /200szt.-żółty</t>
  </si>
  <si>
    <t>Sączki papierowe Absorbent Paper Points NR 25 /200szt.-czerwony</t>
  </si>
  <si>
    <t>Tupfery jałowe kula 15x15cm 5szt.</t>
  </si>
  <si>
    <t>serweta  stomatologiczna op 500szt</t>
  </si>
  <si>
    <t>Pasek Konopka metalowy tłoczony nr 28</t>
  </si>
  <si>
    <t>Pasek Konopka metalowy tłoczony nr 29</t>
  </si>
  <si>
    <t>RĘKAW DO STERYLIZACJI 75MM/200M 1 SZT.</t>
  </si>
  <si>
    <t>Igły do karpuli 0,3 x12mm 100szt.</t>
  </si>
  <si>
    <t>Igły do karpuli 0,4 x38mm 100szt.</t>
  </si>
  <si>
    <t xml:space="preserve">Krążki ścirne Spft-Lex 12,7 mm zgrubne op 50szt </t>
  </si>
  <si>
    <t>Rękawice nitrylowe rozmiar S opakowanie 250sztuk</t>
  </si>
  <si>
    <t>Rękawice nitrylowe rozmiar M opakowanie 250sztuk</t>
  </si>
  <si>
    <t xml:space="preserve">Opatrunek hydrokoloidowy w postaci płytki zbudowanej z warstwy zewnętrznej ochronnej i wewnętrznej, kontaktowej z raną, samoprzylepny.  Rozmiar 20cm x 20cm 1szt. </t>
  </si>
  <si>
    <t>Opatrunek hydrokoloidowy w postaci płytki zbudowanej z warstwy zewnętrznej ochronnej i wewnętrznej, kontaktowej z raną, samoprzylepny. Rozmiar 15cm x 15cm 1szt.</t>
  </si>
  <si>
    <t xml:space="preserve">Opatrunek hydrokoloidowy w postaci płytki zbudowanej z warstwy zewnętrznej ochronnej i wewnętrznej, kontaktowej z raną, samoprzylepny.  Rozmiar 10cm x 10cm 1szt. </t>
  </si>
  <si>
    <t>opatrunek piankowy hydrowłóknisty. Zbudowany z wodoodpornej błony poliuretanowej i wielowarstwowej części chłonnej (pianka poliuretanowa i warstwa kontaktowa z karboksycelulozy sodowej) Nieprzylepny rozmiar 10cmx10cm 1szt.</t>
  </si>
  <si>
    <t>opatrunek piankowy hydrowłóknisty. Zbudowany z wodoodpornej błony poliuretanowej i wielowarstwowej części chłonnej (pianka poliuretanowa i warstwa kontaktowa z karboksycelulozy sodowej) z jonami srebra. Przylepny rozmiar 10cmx10cm 1szt.</t>
  </si>
  <si>
    <t>opatrunek piankowy hydrowłóknisty. Zbudowany z wodoodpornej błony poliuretanowej i wielowarstwowej części chłonnej (pianka poliuretanowa i warstwa kontaktowa z karboksycelulozy sodowej) z jonami srebra. Nieprzylepny. Rozmiar 10cmx10cm 1szt.</t>
  </si>
  <si>
    <t>opatrunek piankowy hydrowłóknisty. Zbudowany z wodoodpornej błony poliuretanowej i wielowarstwowej części chłonnej (pianka poliuretanowa i warstwa kontaktowa z karboksycelulozy sodowej)Przylepny rozmiar 17,5cmx17,5cm 1szt.</t>
  </si>
  <si>
    <t>Opatrunek z hydrofobowej siatki poliamidowej impregnowanej maścią zawierającą kwasy tłuszczowe pochodzenia roślinnego typu Atraumann AG rozmiar 10x10</t>
  </si>
  <si>
    <t>Glucosum (Rec.) subst. 75g</t>
  </si>
  <si>
    <t>Wymagania dla poz 1-4: Rękawice nitrylowe, bezpudrowe, niesterylne, chlorowane od wewnątrz, tekstura na końcach palców, grubość na palcu 0,10mm +/-0,01mm,  na dłoni 0,07+/- 0,01 mm, na mankiecie 0,06+/- 0,01 mm, AQL  1,5, siła zrywu min 6N wg EN 455. Zgodne z normami EN ISO 374-1, EN 374-2, EN 16523-1, EN 374-4 oraz odporne na przenikanie bakterii, grzybów i wirusów zgodnie z EN ISO 374-5. Odporne na przenikanie min. 15 substancji chemicznych na min. 6 poziomie wg. EN 16523-1, przebadany na min. 4 alkohole, w tym min. 2 o stężeniu min. 90% na min. 1 poziomie, min. 4 kwasy (organiczne i nieorganiczne), 3 aldehydy, jodopowidon i chlorheksydyna – poziom 6, 10% fenol na min. 1 poziomie  oraz przebadane na min. 12 cytostatyków z min. 10 na 5 poziomie odporności wg. ASTM D6978 potwierdzone badaniami z jednostki niezależnej. Rękawice zarejestrowane jako wyrób medyczny klasy I zgodnie z Dyrektywą o wyrobach Medycznych 93/42/EWG i środek ochrony indywidualnej kat. III zgodnie z Rozporządzeniem (UE) 2016/425. Dopuszczone do kontaktu z żywnością - potwierdzone piktogramem na opakowaniu oraz badaniami z jednostki niezależnej. Pozbawione dodatków chemicznych: MBT, ZMBT, BHT, BHA, TMTD - potwierdzone badaniem metodą HPLC z jednostki niezależnej. Rozmiary S-XL kodowane kolorystycznie na opakowaniu.  Opakowania umożliwiające wyjmowanie rękawic od spodu opakowania zawsze za mankiet, w celu ograniczenia kontaminacji. Kompatybilne z uchwytami pojedynczymi i potrójnymi z trwałego tworzywa o właściwościach antybakteryjnych, odpornego na środki dezynfekcyjne, mocowanymi do ściany oraz uchwytami metalowymi pojedynczymi na szynę Modura, kodowanymi kolorystycznie do rozmiaru S,M,L. Rozmiary S-XL kodowane kolorystycznie na opakowaniu.</t>
  </si>
  <si>
    <t>Rękawice nitrylowe rozmiar L opakowanie  250sztuk</t>
  </si>
  <si>
    <t>Rękawice nitrylowe rozmiar xL opakowanie  240sztuk</t>
  </si>
  <si>
    <t>wymagania dla po. 5-7: Rękawice nitrylowe, bezpudrowe, niesterylne, o obniżonej grubości, chlorowane od wewnątrz, kolor niebieski, tekstura na końcach palców, grubość na palcu 0,08mm +/-0,01mm, na dłoni 0,07+/- 0,01 mm, na mankiecie 0,06+/-0,01mm, AQL 1.0, średnia siła zrywu przed starzeniem min 6,7N wg EN 455 - potwierdzone badaniami z jednostki niezależnej. Zgodne z normami EN ISO 374-1, EN 374-2, EN 16523-1, EN 374-4 oraz odporne
na przenikanie bakterii, grzybów i wirusów zgodnie z EN ISO 374-5. Przebadane na min. 9 cytostatyków wg. ASTM D6978 potwierdzone badaniami z jednostki niezależnej. Rękawice zarejestrowane jako wyrób medyczny klasy I i środek ochrony indywidualnej kat. III. Dopuszczone do kontaktu z żywnością - potwierdzone piktogramem na opakowaniu oraz badaniami z jednostki niezależnej. Pozbawione dodatków chemicznych: MBT, ZMBT, BHT, BHA, TMTD - potwierdzone badaniem metodą HPLC z jednostki niezależnej. Opakowania umożliwiające wyjmowanie rękawic od góry lub od frontu opakowania zawsze za mankiet, w celu ograniczenia kontaminacji. Rozmiary S-XL kodowane kolorystycznie na opakowaniu.
Pakowane po 50 szt. Kompatybilne z uchwytami z trwałego tworzywa z możliwości mocowania do ściany, na wózki zabiegowe oraz do profili typu szyna Modura.</t>
  </si>
  <si>
    <t>wartość VAT</t>
  </si>
  <si>
    <t xml:space="preserve">Zobowiązujemy się do wystawiania faktur za dostarczony asortyment z terminem płatności ……... dni </t>
  </si>
  <si>
    <t>(NALEŻY WSKAZAĆ!!! ZGODNIE Z KRYTERIUM OCENY OFERT W SWZ - 21/30 DNI)</t>
  </si>
  <si>
    <t>FORMULARZ OFERTOWY</t>
  </si>
  <si>
    <t>Nazwa Wykonawcy:</t>
  </si>
  <si>
    <t>nr NIP</t>
  </si>
  <si>
    <t>e-mail</t>
  </si>
  <si>
    <t>KRS</t>
  </si>
  <si>
    <t>ul., kod pocztowy, miejscowość, województwo</t>
  </si>
  <si>
    <t>nr REGON</t>
  </si>
  <si>
    <t>Wyłącznie do celów statystycznych Urzędu Zamówień Publicznych, należy zaznaczyć jedną z poniższych opcji:</t>
  </si>
  <si>
    <t>Rodzaj przedsiębiorcy wykonawcy (zaznaczyć właściwe)</t>
  </si>
  <si>
    <t>□ mikroprzedsiębiorstwo</t>
  </si>
  <si>
    <t>□ małe przedsiębiorstwo</t>
  </si>
  <si>
    <t>□ średnie przedsiębiorstwo</t>
  </si>
  <si>
    <t>□ jednoosobowa działalność gospodarcza</t>
  </si>
  <si>
    <t>□ osoba fizyczna nieprowadząca działalności gospodarczej</t>
  </si>
  <si>
    <t>□ inny rodzaj (określić jaki) .................................................</t>
  </si>
  <si>
    <t>Preparat na bazie dichlorowodorku octenidyny, do antyseptyki błon śluzowych i ran, gotowy do użycia, bezbarwny i bezbolesny, działający na B, F, V w czasie do 1 min. Z możliwością zastosowania w leczeniu ran przewlekłych, odleżyn i owrzodzeń op. 1000ml</t>
  </si>
  <si>
    <t>Gotowe do użycia chusteczki przeznaczone do dezynfekcji powierzchni oraz wyrobów medycznych odpornych na działanie alkoholu. Zawierające w składzie min. 2 alkohole alifatyczne (w tym etanol). Nie zawierające związków amoniowych, aldehydów i innych.. Chusteczka o wymiarach min. 14x18 cm i pH 6-7.  Opakowanie (tuba) zawierające min. 150 chusteczek. Możliwość stosowania do powierzchni wykonanych z poliwęglanu Spektrum działania: B (w tym MRSA), F (Candida Albicans, Aspergillus Niger), Tbc(M.terrae+avium lub tuberculosis), V (Rota, Vaccinia, BVDV, Noro) w czasie do 1 min.. Możliwość rozszerzenia spektrum o wirus Polio. Możliwość użycia w pionie żywieniowym.  Wyrób medyczny kl. IIA, opakowanie uzupełniajace 150 szt.</t>
  </si>
  <si>
    <t xml:space="preserve">Gotowe do użycia chusteczki przeznaczone do dezynfekcji powierzchni oraz wyrobów medycznych odpornych na działanie alkoholu. Zawierające w składzie min. 2 alkohole alifatyczne (w tym etanol). Nie zawierające związków amoniowych, aldehydów i innych.. Chusteczka o wymiarach min. 14x18 cm i pH 6-7.  Opakowanie (tuba) zawierające min. 150 chusteczek. Możliwość stosowania do powierzchni wykonanych z poliwęglanu Spektrum działania: B (w tym MRSA), F (Candida Albicans, Aspergillus Niger), Tbc(M.terrae+avium lub tuberculosis), V (Rota, Vaccinia, BVDV, Noro) w czasie do 1 min.. Możliwość rozszerzenia spektrum o wirus Polio. Możliwość użycia w pionie żywieniowym.  Wyrób medyczny kl. IIA op. box 150 szt.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</si>
</sst>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45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10"/>
      <color rgb="FF1111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name val="SansSerif"/>
    </font>
    <font>
      <sz val="9"/>
      <name val="SansSerif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7.5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000000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zcionka tekstu podstawowego"/>
      <family val="2"/>
      <charset val="238"/>
    </font>
    <font>
      <sz val="9"/>
      <name val="Calibri"/>
      <family val="2"/>
      <charset val="238"/>
    </font>
    <font>
      <sz val="11"/>
      <name val="Arial"/>
      <charset val="1"/>
    </font>
    <font>
      <sz val="11"/>
      <name val="Arial"/>
      <charset val="238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19191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Liberation Sans"/>
    </font>
    <font>
      <b/>
      <sz val="8"/>
      <name val="Arial"/>
      <family val="2"/>
      <charset val="238"/>
    </font>
    <font>
      <b/>
      <sz val="9"/>
      <name val="SansSerif"/>
      <charset val="238"/>
    </font>
    <font>
      <b/>
      <sz val="10"/>
      <name val="Liberation Sans"/>
      <charset val="238"/>
    </font>
    <font>
      <b/>
      <sz val="11"/>
      <name val="Czcionka tekstu podstawowego"/>
      <charset val="238"/>
    </font>
    <font>
      <b/>
      <sz val="9"/>
      <color rgb="FF000000"/>
      <name val="Czcionka tekstu podstawowego"/>
      <charset val="238"/>
    </font>
    <font>
      <b/>
      <sz val="9"/>
      <name val="SansSerif"/>
    </font>
    <font>
      <b/>
      <sz val="10"/>
      <name val="Arial"/>
      <family val="2"/>
      <charset val="238"/>
    </font>
    <font>
      <b/>
      <sz val="11"/>
      <name val="Czcionka tekstu podstawowego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rgb="FF000000"/>
      <name val="Liberation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5" fillId="0" borderId="0"/>
  </cellStyleXfs>
  <cellXfs count="28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8" fontId="1" fillId="0" borderId="1" xfId="0" applyNumberFormat="1" applyFont="1" applyBorder="1" applyAlignment="1">
      <alignment horizontal="right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9" fontId="10" fillId="4" borderId="1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10" fillId="4" borderId="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64" fontId="14" fillId="0" borderId="1" xfId="0" applyNumberFormat="1" applyFont="1" applyBorder="1" applyAlignment="1">
      <alignment vertical="center"/>
    </xf>
    <xf numFmtId="9" fontId="1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8" fontId="15" fillId="2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0" fontId="15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4" fontId="15" fillId="0" borderId="6" xfId="0" applyNumberFormat="1" applyFont="1" applyBorder="1" applyAlignment="1">
      <alignment horizontal="center" wrapText="1"/>
    </xf>
    <xf numFmtId="2" fontId="15" fillId="0" borderId="6" xfId="0" applyNumberFormat="1" applyFont="1" applyBorder="1" applyAlignment="1">
      <alignment horizontal="center" wrapText="1"/>
    </xf>
    <xf numFmtId="0" fontId="22" fillId="0" borderId="1" xfId="0" applyFont="1" applyBorder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left" vertical="top" wrapText="1"/>
    </xf>
    <xf numFmtId="4" fontId="22" fillId="0" borderId="1" xfId="0" applyNumberFormat="1" applyFont="1" applyBorder="1"/>
    <xf numFmtId="0" fontId="22" fillId="0" borderId="0" xfId="0" applyFont="1"/>
    <xf numFmtId="0" fontId="15" fillId="0" borderId="0" xfId="0" applyFont="1" applyAlignment="1">
      <alignment wrapText="1"/>
    </xf>
    <xf numFmtId="9" fontId="22" fillId="0" borderId="1" xfId="0" applyNumberFormat="1" applyFont="1" applyBorder="1"/>
    <xf numFmtId="4" fontId="22" fillId="0" borderId="0" xfId="0" applyNumberFormat="1" applyFont="1"/>
    <xf numFmtId="4" fontId="0" fillId="0" borderId="1" xfId="0" applyNumberFormat="1" applyBorder="1"/>
    <xf numFmtId="4" fontId="0" fillId="0" borderId="0" xfId="0" applyNumberFormat="1"/>
    <xf numFmtId="0" fontId="12" fillId="0" borderId="0" xfId="0" applyFont="1" applyAlignment="1">
      <alignment horizontal="left" vertical="top" wrapText="1"/>
    </xf>
    <xf numFmtId="164" fontId="13" fillId="0" borderId="0" xfId="0" applyNumberFormat="1" applyFont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8" fontId="15" fillId="3" borderId="1" xfId="0" applyNumberFormat="1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/>
    <xf numFmtId="9" fontId="15" fillId="2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justify" vertical="top"/>
    </xf>
    <xf numFmtId="0" fontId="24" fillId="0" borderId="1" xfId="0" applyFont="1" applyBorder="1"/>
    <xf numFmtId="2" fontId="24" fillId="0" borderId="1" xfId="0" applyNumberFormat="1" applyFont="1" applyBorder="1"/>
    <xf numFmtId="4" fontId="24" fillId="0" borderId="1" xfId="0" applyNumberFormat="1" applyFont="1" applyBorder="1"/>
    <xf numFmtId="0" fontId="23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justify" vertical="top"/>
    </xf>
    <xf numFmtId="2" fontId="2" fillId="0" borderId="1" xfId="0" applyNumberFormat="1" applyFont="1" applyBorder="1" applyAlignment="1">
      <alignment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left" vertical="top"/>
    </xf>
    <xf numFmtId="2" fontId="10" fillId="0" borderId="1" xfId="0" applyNumberFormat="1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2" fontId="15" fillId="0" borderId="1" xfId="0" applyNumberFormat="1" applyFont="1" applyBorder="1" applyAlignment="1">
      <alignment wrapText="1"/>
    </xf>
    <xf numFmtId="2" fontId="27" fillId="0" borderId="1" xfId="0" applyNumberFormat="1" applyFont="1" applyBorder="1" applyAlignment="1">
      <alignment wrapText="1"/>
    </xf>
    <xf numFmtId="0" fontId="10" fillId="6" borderId="1" xfId="0" applyFont="1" applyFill="1" applyBorder="1" applyAlignment="1">
      <alignment horizontal="justify" vertical="top"/>
    </xf>
    <xf numFmtId="0" fontId="10" fillId="3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left" vertical="top"/>
    </xf>
    <xf numFmtId="0" fontId="27" fillId="3" borderId="0" xfId="0" applyFont="1" applyFill="1" applyAlignment="1">
      <alignment wrapText="1"/>
    </xf>
    <xf numFmtId="0" fontId="10" fillId="6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9" fontId="11" fillId="4" borderId="1" xfId="1" applyFont="1" applyFill="1" applyBorder="1" applyAlignment="1">
      <alignment horizontal="center" vertical="center"/>
    </xf>
    <xf numFmtId="0" fontId="17" fillId="0" borderId="0" xfId="0" applyFont="1"/>
    <xf numFmtId="0" fontId="11" fillId="0" borderId="0" xfId="0" applyFont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0" xfId="0" applyFont="1" applyFill="1" applyAlignment="1">
      <alignment horizontal="center" vertical="center" wrapText="1"/>
    </xf>
    <xf numFmtId="9" fontId="23" fillId="0" borderId="1" xfId="0" applyNumberFormat="1" applyFont="1" applyBorder="1" applyAlignment="1">
      <alignment horizontal="right"/>
    </xf>
    <xf numFmtId="9" fontId="25" fillId="4" borderId="1" xfId="0" applyNumberFormat="1" applyFont="1" applyFill="1" applyBorder="1" applyAlignment="1">
      <alignment horizontal="right"/>
    </xf>
    <xf numFmtId="9" fontId="23" fillId="4" borderId="1" xfId="0" applyNumberFormat="1" applyFont="1" applyFill="1" applyBorder="1" applyAlignment="1">
      <alignment horizontal="right"/>
    </xf>
    <xf numFmtId="9" fontId="11" fillId="4" borderId="1" xfId="0" applyNumberFormat="1" applyFont="1" applyFill="1" applyBorder="1" applyAlignment="1">
      <alignment vertical="top"/>
    </xf>
    <xf numFmtId="9" fontId="10" fillId="0" borderId="1" xfId="0" applyNumberFormat="1" applyFont="1" applyBorder="1" applyAlignment="1">
      <alignment vertical="top"/>
    </xf>
    <xf numFmtId="0" fontId="10" fillId="4" borderId="5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vertical="top"/>
    </xf>
    <xf numFmtId="2" fontId="24" fillId="4" borderId="1" xfId="0" applyNumberFormat="1" applyFont="1" applyFill="1" applyBorder="1"/>
    <xf numFmtId="0" fontId="10" fillId="4" borderId="5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horizontal="left" vertical="top"/>
    </xf>
    <xf numFmtId="9" fontId="24" fillId="4" borderId="1" xfId="0" applyNumberFormat="1" applyFont="1" applyFill="1" applyBorder="1"/>
    <xf numFmtId="9" fontId="24" fillId="0" borderId="1" xfId="0" applyNumberFormat="1" applyFont="1" applyBorder="1"/>
    <xf numFmtId="0" fontId="10" fillId="0" borderId="1" xfId="0" applyFont="1" applyBorder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right" wrapText="1"/>
    </xf>
    <xf numFmtId="9" fontId="19" fillId="0" borderId="1" xfId="0" applyNumberFormat="1" applyFont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19" fillId="0" borderId="1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8" fontId="1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8" fontId="0" fillId="0" borderId="1" xfId="0" applyNumberFormat="1" applyBorder="1"/>
    <xf numFmtId="0" fontId="29" fillId="4" borderId="1" xfId="0" applyFont="1" applyFill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9" fontId="30" fillId="0" borderId="1" xfId="1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justify" vertical="top" wrapText="1"/>
    </xf>
    <xf numFmtId="0" fontId="29" fillId="2" borderId="1" xfId="0" applyFont="1" applyFill="1" applyBorder="1" applyAlignment="1">
      <alignment vertical="top" wrapText="1"/>
    </xf>
    <xf numFmtId="0" fontId="29" fillId="3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 wrapText="1"/>
    </xf>
    <xf numFmtId="9" fontId="29" fillId="4" borderId="1" xfId="0" applyNumberFormat="1" applyFont="1" applyFill="1" applyBorder="1" applyAlignment="1">
      <alignment horizontal="center" vertical="center"/>
    </xf>
    <xf numFmtId="2" fontId="29" fillId="4" borderId="1" xfId="0" applyNumberFormat="1" applyFont="1" applyFill="1" applyBorder="1"/>
    <xf numFmtId="4" fontId="29" fillId="4" borderId="1" xfId="0" applyNumberFormat="1" applyFont="1" applyFill="1" applyBorder="1"/>
    <xf numFmtId="0" fontId="10" fillId="3" borderId="1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/>
    </xf>
    <xf numFmtId="9" fontId="10" fillId="6" borderId="1" xfId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justify" vertical="center" wrapText="1"/>
    </xf>
    <xf numFmtId="164" fontId="0" fillId="3" borderId="1" xfId="0" applyNumberFormat="1" applyFill="1" applyBorder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center" wrapText="1"/>
    </xf>
    <xf numFmtId="9" fontId="2" fillId="2" borderId="1" xfId="0" applyNumberFormat="1" applyFont="1" applyFill="1" applyBorder="1" applyAlignment="1">
      <alignment horizontal="right" vertical="center" wrapText="1"/>
    </xf>
    <xf numFmtId="0" fontId="33" fillId="4" borderId="1" xfId="0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vertical="top" wrapText="1"/>
    </xf>
    <xf numFmtId="0" fontId="33" fillId="4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right" vertical="center" wrapText="1"/>
    </xf>
    <xf numFmtId="9" fontId="33" fillId="4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right" wrapText="1"/>
    </xf>
    <xf numFmtId="9" fontId="34" fillId="0" borderId="1" xfId="0" applyNumberFormat="1" applyFont="1" applyBorder="1" applyAlignment="1">
      <alignment horizontal="right" wrapText="1"/>
    </xf>
    <xf numFmtId="4" fontId="24" fillId="3" borderId="1" xfId="0" applyNumberFormat="1" applyFont="1" applyFill="1" applyBorder="1"/>
    <xf numFmtId="8" fontId="3" fillId="0" borderId="3" xfId="0" applyNumberFormat="1" applyFont="1" applyBorder="1" applyAlignment="1">
      <alignment horizontal="right" vertical="center" wrapText="1"/>
    </xf>
    <xf numFmtId="0" fontId="29" fillId="4" borderId="1" xfId="0" applyFont="1" applyFill="1" applyBorder="1" applyAlignment="1">
      <alignment vertical="top"/>
    </xf>
    <xf numFmtId="0" fontId="29" fillId="4" borderId="4" xfId="0" applyFont="1" applyFill="1" applyBorder="1" applyAlignment="1">
      <alignment wrapText="1"/>
    </xf>
    <xf numFmtId="0" fontId="29" fillId="4" borderId="5" xfId="0" applyFont="1" applyFill="1" applyBorder="1" applyAlignment="1">
      <alignment wrapText="1"/>
    </xf>
    <xf numFmtId="0" fontId="29" fillId="4" borderId="3" xfId="0" applyFont="1" applyFill="1" applyBorder="1" applyAlignment="1">
      <alignment wrapText="1"/>
    </xf>
    <xf numFmtId="4" fontId="35" fillId="0" borderId="1" xfId="0" applyNumberFormat="1" applyFont="1" applyBorder="1"/>
    <xf numFmtId="164" fontId="36" fillId="3" borderId="1" xfId="0" applyNumberFormat="1" applyFont="1" applyFill="1" applyBorder="1" applyAlignment="1">
      <alignment horizontal="right" vertical="top" wrapText="1"/>
    </xf>
    <xf numFmtId="0" fontId="37" fillId="0" borderId="1" xfId="0" applyFont="1" applyBorder="1" applyAlignment="1">
      <alignment horizontal="right" vertical="center" wrapText="1"/>
    </xf>
    <xf numFmtId="4" fontId="38" fillId="0" borderId="1" xfId="0" applyNumberFormat="1" applyFont="1" applyBorder="1"/>
    <xf numFmtId="4" fontId="32" fillId="0" borderId="1" xfId="0" applyNumberFormat="1" applyFont="1" applyBorder="1"/>
    <xf numFmtId="4" fontId="0" fillId="3" borderId="1" xfId="0" applyNumberFormat="1" applyFill="1" applyBorder="1"/>
    <xf numFmtId="4" fontId="9" fillId="3" borderId="1" xfId="0" applyNumberFormat="1" applyFont="1" applyFill="1" applyBorder="1"/>
    <xf numFmtId="2" fontId="9" fillId="3" borderId="6" xfId="0" applyNumberFormat="1" applyFont="1" applyFill="1" applyBorder="1"/>
    <xf numFmtId="4" fontId="39" fillId="3" borderId="1" xfId="0" applyNumberFormat="1" applyFont="1" applyFill="1" applyBorder="1"/>
    <xf numFmtId="0" fontId="32" fillId="0" borderId="1" xfId="0" applyFont="1" applyBorder="1"/>
    <xf numFmtId="0" fontId="32" fillId="3" borderId="1" xfId="0" applyFont="1" applyFill="1" applyBorder="1"/>
    <xf numFmtId="0" fontId="32" fillId="0" borderId="0" xfId="0" applyFont="1"/>
    <xf numFmtId="0" fontId="32" fillId="3" borderId="0" xfId="0" applyFont="1" applyFill="1"/>
    <xf numFmtId="0" fontId="40" fillId="0" borderId="0" xfId="0" applyFont="1" applyAlignment="1">
      <alignment horizontal="left" vertical="top"/>
    </xf>
    <xf numFmtId="0" fontId="32" fillId="0" borderId="0" xfId="0" applyFont="1" applyAlignment="1"/>
    <xf numFmtId="0" fontId="40" fillId="3" borderId="0" xfId="0" applyFont="1" applyFill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41" fillId="0" borderId="0" xfId="0" applyFont="1" applyAlignment="1"/>
    <xf numFmtId="0" fontId="4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2" fillId="0" borderId="0" xfId="0" applyFont="1" applyBorder="1" applyAlignment="1"/>
    <xf numFmtId="0" fontId="32" fillId="0" borderId="3" xfId="0" applyFont="1" applyBorder="1" applyAlignment="1"/>
    <xf numFmtId="0" fontId="32" fillId="0" borderId="5" xfId="0" applyFont="1" applyBorder="1" applyAlignment="1"/>
    <xf numFmtId="0" fontId="32" fillId="0" borderId="1" xfId="0" applyFont="1" applyBorder="1" applyAlignment="1"/>
    <xf numFmtId="0" fontId="0" fillId="0" borderId="0" xfId="0" applyBorder="1" applyAlignment="1">
      <alignment horizontal="center"/>
    </xf>
    <xf numFmtId="0" fontId="32" fillId="0" borderId="4" xfId="0" applyFont="1" applyBorder="1" applyAlignment="1"/>
    <xf numFmtId="0" fontId="32" fillId="0" borderId="0" xfId="0" applyFont="1" applyAlignment="1">
      <alignment horizont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wrapText="1"/>
    </xf>
    <xf numFmtId="0" fontId="29" fillId="4" borderId="3" xfId="0" applyFont="1" applyFill="1" applyBorder="1" applyAlignment="1">
      <alignment horizontal="left" wrapText="1"/>
    </xf>
    <xf numFmtId="0" fontId="29" fillId="4" borderId="4" xfId="0" applyFont="1" applyFill="1" applyBorder="1" applyAlignment="1">
      <alignment horizontal="left" wrapText="1"/>
    </xf>
    <xf numFmtId="0" fontId="29" fillId="4" borderId="5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0" fontId="3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32" fillId="0" borderId="3" xfId="0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43" fillId="0" borderId="0" xfId="0" applyFont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32" fillId="0" borderId="3" xfId="0" applyFont="1" applyBorder="1" applyAlignment="1">
      <alignment horizontal="left" wrapText="1"/>
    </xf>
    <xf numFmtId="0" fontId="32" fillId="0" borderId="4" xfId="0" applyFont="1" applyBorder="1" applyAlignment="1">
      <alignment horizontal="left" wrapText="1"/>
    </xf>
    <xf numFmtId="0" fontId="32" fillId="0" borderId="5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1" fillId="3" borderId="1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4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3" borderId="4" xfId="0" applyFill="1" applyBorder="1"/>
    <xf numFmtId="0" fontId="0" fillId="0" borderId="5" xfId="0" applyBorder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zoomScale="101" workbookViewId="0">
      <selection activeCell="A117" sqref="A117"/>
    </sheetView>
  </sheetViews>
  <sheetFormatPr defaultRowHeight="15"/>
  <cols>
    <col min="1" max="1" width="11.7109375" style="2" customWidth="1"/>
    <col min="2" max="2" width="39.42578125" style="2" customWidth="1"/>
    <col min="3" max="3" width="23.7109375" style="2" customWidth="1"/>
    <col min="4" max="4" width="9.140625" style="2"/>
    <col min="5" max="5" width="9.140625" style="22"/>
    <col min="6" max="8" width="9.140625" style="2"/>
    <col min="9" max="9" width="12.7109375" style="2" customWidth="1"/>
    <col min="10" max="10" width="13.140625" style="2" customWidth="1"/>
    <col min="11" max="11" width="11.7109375" style="2" customWidth="1"/>
    <col min="12" max="16384" width="9.140625" style="2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/>
      <c r="B2"/>
      <c r="C2"/>
      <c r="D2"/>
      <c r="E2"/>
      <c r="F2"/>
      <c r="G2"/>
      <c r="H2"/>
      <c r="I2"/>
      <c r="J2"/>
      <c r="K2"/>
    </row>
    <row r="3" spans="1:11">
      <c r="A3" s="248" t="s">
        <v>305</v>
      </c>
      <c r="B3" s="249"/>
      <c r="C3" s="258"/>
      <c r="D3" s="259"/>
      <c r="E3" s="259"/>
      <c r="F3" s="259"/>
      <c r="G3" s="259"/>
      <c r="H3" s="259"/>
      <c r="I3" s="259"/>
      <c r="J3" s="259"/>
      <c r="K3" s="260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A10"/>
      <c r="B10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6" t="s">
        <v>312</v>
      </c>
      <c r="B12" s="267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8"/>
      <c r="B13" s="269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8"/>
      <c r="B14" s="269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8"/>
      <c r="B15" s="269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8"/>
      <c r="B16" s="269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70"/>
      <c r="B17" s="27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18" spans="1:11">
      <c r="A18" s="274"/>
      <c r="B18" s="275"/>
      <c r="C18" s="275"/>
      <c r="D18" s="275"/>
      <c r="E18" s="276"/>
      <c r="F18" s="275"/>
      <c r="G18" s="275"/>
      <c r="H18" s="275"/>
      <c r="I18" s="275"/>
      <c r="J18" s="275"/>
      <c r="K18" s="277"/>
    </row>
    <row r="19" spans="1:11">
      <c r="A19" s="274"/>
      <c r="B19" s="275"/>
      <c r="C19" s="275"/>
      <c r="D19" s="275"/>
      <c r="E19" s="276"/>
      <c r="F19" s="275"/>
      <c r="G19" s="275"/>
      <c r="H19" s="275"/>
      <c r="I19" s="275"/>
      <c r="J19" s="275"/>
      <c r="K19" s="277"/>
    </row>
    <row r="20" spans="1:11" s="207" customFormat="1" ht="15" customHeight="1">
      <c r="A20" s="278" t="s">
        <v>0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51">
      <c r="A21" s="3" t="s">
        <v>1</v>
      </c>
      <c r="B21" s="4" t="s">
        <v>2</v>
      </c>
      <c r="C21" s="4" t="s">
        <v>3</v>
      </c>
      <c r="D21" s="4" t="s">
        <v>4</v>
      </c>
      <c r="E21" s="107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150" t="s">
        <v>11</v>
      </c>
    </row>
    <row r="22" spans="1:11" ht="25.5">
      <c r="A22" s="3">
        <v>1</v>
      </c>
      <c r="B22" s="5" t="s">
        <v>12</v>
      </c>
      <c r="C22" s="6"/>
      <c r="D22" s="3" t="s">
        <v>13</v>
      </c>
      <c r="E22" s="17">
        <v>30</v>
      </c>
      <c r="F22" s="8"/>
      <c r="G22" s="9">
        <v>0.08</v>
      </c>
      <c r="H22" s="23">
        <f t="shared" ref="H22" si="0">ROUND(F22+F22*G22,2)</f>
        <v>0</v>
      </c>
      <c r="I22" s="8">
        <f t="shared" ref="I22" si="1">E22*F22</f>
        <v>0</v>
      </c>
      <c r="J22" s="23">
        <f t="shared" ref="J22:J53" si="2">ROUND((E22*H22),2)</f>
        <v>0</v>
      </c>
      <c r="K22" s="151">
        <f t="shared" ref="K22" si="3">J22-I22</f>
        <v>0</v>
      </c>
    </row>
    <row r="23" spans="1:11" ht="25.5">
      <c r="A23" s="3">
        <v>2</v>
      </c>
      <c r="B23" s="5" t="s">
        <v>14</v>
      </c>
      <c r="C23" s="6"/>
      <c r="D23" s="7" t="s">
        <v>13</v>
      </c>
      <c r="E23" s="17">
        <v>40</v>
      </c>
      <c r="F23" s="8"/>
      <c r="G23" s="9">
        <v>0.08</v>
      </c>
      <c r="H23" s="23">
        <f t="shared" ref="H23:H54" si="4">ROUND(F23+F23*G23,2)</f>
        <v>0</v>
      </c>
      <c r="I23" s="8">
        <f t="shared" ref="I23:I54" si="5">E23*F23</f>
        <v>0</v>
      </c>
      <c r="J23" s="23">
        <f t="shared" si="2"/>
        <v>0</v>
      </c>
      <c r="K23" s="151">
        <f t="shared" ref="K23:K54" si="6">J23-I23</f>
        <v>0</v>
      </c>
    </row>
    <row r="24" spans="1:11" ht="25.5">
      <c r="A24" s="3">
        <v>3</v>
      </c>
      <c r="B24" s="5" t="s">
        <v>15</v>
      </c>
      <c r="C24" s="6"/>
      <c r="D24" s="7" t="s">
        <v>13</v>
      </c>
      <c r="E24" s="17">
        <v>80</v>
      </c>
      <c r="F24" s="8"/>
      <c r="G24" s="9">
        <v>0.08</v>
      </c>
      <c r="H24" s="23">
        <f t="shared" si="4"/>
        <v>0</v>
      </c>
      <c r="I24" s="8">
        <f t="shared" si="5"/>
        <v>0</v>
      </c>
      <c r="J24" s="23">
        <f t="shared" si="2"/>
        <v>0</v>
      </c>
      <c r="K24" s="151">
        <f t="shared" si="6"/>
        <v>0</v>
      </c>
    </row>
    <row r="25" spans="1:11" ht="25.5">
      <c r="A25" s="3">
        <v>4</v>
      </c>
      <c r="B25" s="5" t="s">
        <v>17</v>
      </c>
      <c r="C25" s="6"/>
      <c r="D25" s="7" t="s">
        <v>13</v>
      </c>
      <c r="E25" s="17">
        <v>40</v>
      </c>
      <c r="F25" s="8"/>
      <c r="G25" s="9">
        <v>0.08</v>
      </c>
      <c r="H25" s="23">
        <f t="shared" si="4"/>
        <v>0</v>
      </c>
      <c r="I25" s="8">
        <f t="shared" si="5"/>
        <v>0</v>
      </c>
      <c r="J25" s="23">
        <f t="shared" si="2"/>
        <v>0</v>
      </c>
      <c r="K25" s="151">
        <f t="shared" si="6"/>
        <v>0</v>
      </c>
    </row>
    <row r="26" spans="1:11" ht="25.5">
      <c r="A26" s="3">
        <v>5</v>
      </c>
      <c r="B26" s="5" t="s">
        <v>18</v>
      </c>
      <c r="C26" s="6"/>
      <c r="D26" s="7" t="s">
        <v>13</v>
      </c>
      <c r="E26" s="17">
        <v>20</v>
      </c>
      <c r="F26" s="8"/>
      <c r="G26" s="9">
        <v>0.08</v>
      </c>
      <c r="H26" s="23">
        <f t="shared" si="4"/>
        <v>0</v>
      </c>
      <c r="I26" s="8">
        <f t="shared" si="5"/>
        <v>0</v>
      </c>
      <c r="J26" s="23">
        <f t="shared" si="2"/>
        <v>0</v>
      </c>
      <c r="K26" s="151">
        <f t="shared" si="6"/>
        <v>0</v>
      </c>
    </row>
    <row r="27" spans="1:11" ht="38.25">
      <c r="A27" s="3">
        <v>6</v>
      </c>
      <c r="B27" s="11" t="s">
        <v>19</v>
      </c>
      <c r="C27" s="10"/>
      <c r="D27" s="7" t="s">
        <v>13</v>
      </c>
      <c r="E27" s="17">
        <v>20</v>
      </c>
      <c r="F27" s="8"/>
      <c r="G27" s="9">
        <v>0.08</v>
      </c>
      <c r="H27" s="23">
        <f t="shared" si="4"/>
        <v>0</v>
      </c>
      <c r="I27" s="8">
        <f t="shared" si="5"/>
        <v>0</v>
      </c>
      <c r="J27" s="23">
        <f t="shared" si="2"/>
        <v>0</v>
      </c>
      <c r="K27" s="151">
        <f t="shared" si="6"/>
        <v>0</v>
      </c>
    </row>
    <row r="28" spans="1:11" ht="38.25">
      <c r="A28" s="3">
        <v>7</v>
      </c>
      <c r="B28" s="5" t="s">
        <v>256</v>
      </c>
      <c r="C28" s="10"/>
      <c r="D28" s="7" t="s">
        <v>21</v>
      </c>
      <c r="E28" s="17">
        <v>1</v>
      </c>
      <c r="F28" s="8"/>
      <c r="G28" s="9">
        <v>0.08</v>
      </c>
      <c r="H28" s="23">
        <f t="shared" si="4"/>
        <v>0</v>
      </c>
      <c r="I28" s="8">
        <f t="shared" si="5"/>
        <v>0</v>
      </c>
      <c r="J28" s="23">
        <f t="shared" si="2"/>
        <v>0</v>
      </c>
      <c r="K28" s="151">
        <f t="shared" si="6"/>
        <v>0</v>
      </c>
    </row>
    <row r="29" spans="1:11" s="78" customFormat="1" ht="25.5">
      <c r="A29" s="3">
        <v>8</v>
      </c>
      <c r="B29" s="11" t="s">
        <v>153</v>
      </c>
      <c r="C29" s="10"/>
      <c r="D29" s="7" t="s">
        <v>21</v>
      </c>
      <c r="E29" s="17">
        <v>100</v>
      </c>
      <c r="F29" s="8"/>
      <c r="G29" s="9">
        <v>0.08</v>
      </c>
      <c r="H29" s="23">
        <f t="shared" si="4"/>
        <v>0</v>
      </c>
      <c r="I29" s="8">
        <f t="shared" si="5"/>
        <v>0</v>
      </c>
      <c r="J29" s="23">
        <f t="shared" si="2"/>
        <v>0</v>
      </c>
      <c r="K29" s="151">
        <f t="shared" si="6"/>
        <v>0</v>
      </c>
    </row>
    <row r="30" spans="1:11" s="55" customFormat="1" ht="25.5">
      <c r="A30" s="3">
        <v>9</v>
      </c>
      <c r="B30" s="73" t="s">
        <v>226</v>
      </c>
      <c r="C30" s="152"/>
      <c r="D30" s="153" t="s">
        <v>13</v>
      </c>
      <c r="E30" s="75">
        <v>10</v>
      </c>
      <c r="F30" s="76"/>
      <c r="G30" s="77">
        <v>0.08</v>
      </c>
      <c r="H30" s="23">
        <f t="shared" si="4"/>
        <v>0</v>
      </c>
      <c r="I30" s="8">
        <f t="shared" si="5"/>
        <v>0</v>
      </c>
      <c r="J30" s="23">
        <f t="shared" si="2"/>
        <v>0</v>
      </c>
      <c r="K30" s="151">
        <f t="shared" si="6"/>
        <v>0</v>
      </c>
    </row>
    <row r="31" spans="1:11" s="22" customFormat="1" ht="38.25">
      <c r="A31" s="3">
        <v>10</v>
      </c>
      <c r="B31" s="104" t="s">
        <v>23</v>
      </c>
      <c r="C31" s="51"/>
      <c r="D31" s="52" t="s">
        <v>21</v>
      </c>
      <c r="E31" s="75">
        <v>10</v>
      </c>
      <c r="F31" s="53"/>
      <c r="G31" s="54">
        <v>0.08</v>
      </c>
      <c r="H31" s="23">
        <f t="shared" si="4"/>
        <v>0</v>
      </c>
      <c r="I31" s="8">
        <f t="shared" si="5"/>
        <v>0</v>
      </c>
      <c r="J31" s="23">
        <f t="shared" si="2"/>
        <v>0</v>
      </c>
      <c r="K31" s="151">
        <f t="shared" si="6"/>
        <v>0</v>
      </c>
    </row>
    <row r="32" spans="1:11" ht="25.5">
      <c r="A32" s="3">
        <v>11</v>
      </c>
      <c r="B32" s="104" t="s">
        <v>20</v>
      </c>
      <c r="C32" s="152"/>
      <c r="D32" s="153" t="s">
        <v>13</v>
      </c>
      <c r="E32" s="75">
        <v>5</v>
      </c>
      <c r="F32" s="154"/>
      <c r="G32" s="54">
        <v>0.23</v>
      </c>
      <c r="H32" s="23">
        <f t="shared" si="4"/>
        <v>0</v>
      </c>
      <c r="I32" s="8">
        <f t="shared" si="5"/>
        <v>0</v>
      </c>
      <c r="J32" s="23">
        <f t="shared" si="2"/>
        <v>0</v>
      </c>
      <c r="K32" s="151">
        <f t="shared" si="6"/>
        <v>0</v>
      </c>
    </row>
    <row r="33" spans="1:11" s="78" customFormat="1">
      <c r="A33" s="3">
        <v>12</v>
      </c>
      <c r="B33" s="18" t="s">
        <v>257</v>
      </c>
      <c r="C33" s="6"/>
      <c r="D33" s="155" t="s">
        <v>13</v>
      </c>
      <c r="E33" s="17">
        <v>10</v>
      </c>
      <c r="F33" s="12"/>
      <c r="G33" s="21">
        <v>0.08</v>
      </c>
      <c r="H33" s="23">
        <f t="shared" si="4"/>
        <v>0</v>
      </c>
      <c r="I33" s="8">
        <f t="shared" si="5"/>
        <v>0</v>
      </c>
      <c r="J33" s="23">
        <f t="shared" si="2"/>
        <v>0</v>
      </c>
      <c r="K33" s="151">
        <f t="shared" si="6"/>
        <v>0</v>
      </c>
    </row>
    <row r="34" spans="1:11" s="55" customFormat="1">
      <c r="A34" s="3">
        <v>13</v>
      </c>
      <c r="B34" s="73" t="s">
        <v>22</v>
      </c>
      <c r="C34" s="74"/>
      <c r="D34" s="75" t="s">
        <v>21</v>
      </c>
      <c r="E34" s="75">
        <v>1</v>
      </c>
      <c r="F34" s="76"/>
      <c r="G34" s="77">
        <v>0.08</v>
      </c>
      <c r="H34" s="23">
        <f t="shared" si="4"/>
        <v>0</v>
      </c>
      <c r="I34" s="8">
        <f t="shared" si="5"/>
        <v>0</v>
      </c>
      <c r="J34" s="23">
        <f t="shared" si="2"/>
        <v>0</v>
      </c>
      <c r="K34" s="151">
        <f t="shared" si="6"/>
        <v>0</v>
      </c>
    </row>
    <row r="35" spans="1:11">
      <c r="A35" s="3">
        <v>14</v>
      </c>
      <c r="B35" s="11" t="s">
        <v>24</v>
      </c>
      <c r="C35" s="10"/>
      <c r="D35" s="7" t="s">
        <v>25</v>
      </c>
      <c r="E35" s="17">
        <v>15</v>
      </c>
      <c r="F35" s="8"/>
      <c r="G35" s="9">
        <v>0.08</v>
      </c>
      <c r="H35" s="23">
        <f t="shared" si="4"/>
        <v>0</v>
      </c>
      <c r="I35" s="8">
        <f t="shared" si="5"/>
        <v>0</v>
      </c>
      <c r="J35" s="23">
        <f t="shared" si="2"/>
        <v>0</v>
      </c>
      <c r="K35" s="151">
        <f t="shared" si="6"/>
        <v>0</v>
      </c>
    </row>
    <row r="36" spans="1:11" ht="25.5">
      <c r="A36" s="3">
        <v>15</v>
      </c>
      <c r="B36" s="11" t="s">
        <v>26</v>
      </c>
      <c r="C36" s="10"/>
      <c r="D36" s="7" t="s">
        <v>25</v>
      </c>
      <c r="E36" s="17">
        <v>30</v>
      </c>
      <c r="F36" s="8"/>
      <c r="G36" s="9">
        <v>0.08</v>
      </c>
      <c r="H36" s="23">
        <f t="shared" si="4"/>
        <v>0</v>
      </c>
      <c r="I36" s="8">
        <f t="shared" si="5"/>
        <v>0</v>
      </c>
      <c r="J36" s="23">
        <f t="shared" si="2"/>
        <v>0</v>
      </c>
      <c r="K36" s="151">
        <f t="shared" si="6"/>
        <v>0</v>
      </c>
    </row>
    <row r="37" spans="1:11" ht="25.5">
      <c r="A37" s="3">
        <v>16</v>
      </c>
      <c r="B37" s="11" t="s">
        <v>27</v>
      </c>
      <c r="C37" s="10"/>
      <c r="D37" s="7" t="s">
        <v>25</v>
      </c>
      <c r="E37" s="17">
        <v>20</v>
      </c>
      <c r="F37" s="8"/>
      <c r="G37" s="9">
        <v>0.08</v>
      </c>
      <c r="H37" s="23">
        <f t="shared" si="4"/>
        <v>0</v>
      </c>
      <c r="I37" s="8">
        <f t="shared" si="5"/>
        <v>0</v>
      </c>
      <c r="J37" s="23">
        <f t="shared" si="2"/>
        <v>0</v>
      </c>
      <c r="K37" s="151">
        <f t="shared" si="6"/>
        <v>0</v>
      </c>
    </row>
    <row r="38" spans="1:11" ht="25.5">
      <c r="A38" s="3">
        <v>17</v>
      </c>
      <c r="B38" s="11" t="s">
        <v>28</v>
      </c>
      <c r="C38" s="10"/>
      <c r="D38" s="7" t="s">
        <v>25</v>
      </c>
      <c r="E38" s="17">
        <v>150</v>
      </c>
      <c r="F38" s="8"/>
      <c r="G38" s="9">
        <v>0.08</v>
      </c>
      <c r="H38" s="23">
        <f t="shared" si="4"/>
        <v>0</v>
      </c>
      <c r="I38" s="8">
        <f t="shared" si="5"/>
        <v>0</v>
      </c>
      <c r="J38" s="23">
        <f t="shared" si="2"/>
        <v>0</v>
      </c>
      <c r="K38" s="151">
        <f t="shared" si="6"/>
        <v>0</v>
      </c>
    </row>
    <row r="39" spans="1:11" ht="25.5">
      <c r="A39" s="3">
        <v>18</v>
      </c>
      <c r="B39" s="11" t="s">
        <v>29</v>
      </c>
      <c r="C39" s="10"/>
      <c r="D39" s="7" t="s">
        <v>25</v>
      </c>
      <c r="E39" s="17">
        <v>30</v>
      </c>
      <c r="F39" s="8"/>
      <c r="G39" s="9">
        <v>0.08</v>
      </c>
      <c r="H39" s="23">
        <f t="shared" si="4"/>
        <v>0</v>
      </c>
      <c r="I39" s="8">
        <f t="shared" si="5"/>
        <v>0</v>
      </c>
      <c r="J39" s="23">
        <f t="shared" si="2"/>
        <v>0</v>
      </c>
      <c r="K39" s="151">
        <f t="shared" si="6"/>
        <v>0</v>
      </c>
    </row>
    <row r="40" spans="1:11" ht="25.5">
      <c r="A40" s="3">
        <v>19</v>
      </c>
      <c r="B40" s="11" t="s">
        <v>30</v>
      </c>
      <c r="C40" s="10"/>
      <c r="D40" s="7" t="s">
        <v>25</v>
      </c>
      <c r="E40" s="17">
        <v>80</v>
      </c>
      <c r="F40" s="8"/>
      <c r="G40" s="9">
        <v>0.08</v>
      </c>
      <c r="H40" s="23">
        <f t="shared" si="4"/>
        <v>0</v>
      </c>
      <c r="I40" s="8">
        <f t="shared" si="5"/>
        <v>0</v>
      </c>
      <c r="J40" s="23">
        <f t="shared" si="2"/>
        <v>0</v>
      </c>
      <c r="K40" s="151">
        <f t="shared" si="6"/>
        <v>0</v>
      </c>
    </row>
    <row r="41" spans="1:11" ht="76.5">
      <c r="A41" s="3">
        <v>20</v>
      </c>
      <c r="B41" s="11" t="s">
        <v>31</v>
      </c>
      <c r="C41" s="10"/>
      <c r="D41" s="7" t="s">
        <v>25</v>
      </c>
      <c r="E41" s="17">
        <v>10</v>
      </c>
      <c r="F41" s="8"/>
      <c r="G41" s="9">
        <v>0.08</v>
      </c>
      <c r="H41" s="23">
        <f t="shared" si="4"/>
        <v>0</v>
      </c>
      <c r="I41" s="8">
        <f t="shared" si="5"/>
        <v>0</v>
      </c>
      <c r="J41" s="23">
        <f t="shared" si="2"/>
        <v>0</v>
      </c>
      <c r="K41" s="151">
        <f t="shared" si="6"/>
        <v>0</v>
      </c>
    </row>
    <row r="42" spans="1:11" ht="76.5">
      <c r="A42" s="3">
        <v>21</v>
      </c>
      <c r="B42" s="11" t="s">
        <v>32</v>
      </c>
      <c r="C42" s="10"/>
      <c r="D42" s="7" t="s">
        <v>25</v>
      </c>
      <c r="E42" s="17">
        <v>20</v>
      </c>
      <c r="F42" s="8"/>
      <c r="G42" s="9">
        <v>0.08</v>
      </c>
      <c r="H42" s="23">
        <f t="shared" si="4"/>
        <v>0</v>
      </c>
      <c r="I42" s="8">
        <f t="shared" si="5"/>
        <v>0</v>
      </c>
      <c r="J42" s="23">
        <f t="shared" si="2"/>
        <v>0</v>
      </c>
      <c r="K42" s="151">
        <f t="shared" si="6"/>
        <v>0</v>
      </c>
    </row>
    <row r="43" spans="1:11" ht="76.5">
      <c r="A43" s="3">
        <v>22</v>
      </c>
      <c r="B43" s="11" t="s">
        <v>33</v>
      </c>
      <c r="C43" s="10"/>
      <c r="D43" s="7" t="s">
        <v>25</v>
      </c>
      <c r="E43" s="17">
        <v>15</v>
      </c>
      <c r="F43" s="8"/>
      <c r="G43" s="9">
        <v>0.08</v>
      </c>
      <c r="H43" s="23">
        <f t="shared" si="4"/>
        <v>0</v>
      </c>
      <c r="I43" s="8">
        <f t="shared" si="5"/>
        <v>0</v>
      </c>
      <c r="J43" s="23">
        <f t="shared" si="2"/>
        <v>0</v>
      </c>
      <c r="K43" s="151">
        <f t="shared" si="6"/>
        <v>0</v>
      </c>
    </row>
    <row r="44" spans="1:11" ht="38.25">
      <c r="A44" s="3">
        <v>23</v>
      </c>
      <c r="B44" s="5" t="s">
        <v>34</v>
      </c>
      <c r="C44" s="10"/>
      <c r="D44" s="3" t="s">
        <v>13</v>
      </c>
      <c r="E44" s="17">
        <v>50</v>
      </c>
      <c r="F44" s="12"/>
      <c r="G44" s="9">
        <v>0.08</v>
      </c>
      <c r="H44" s="23">
        <f t="shared" si="4"/>
        <v>0</v>
      </c>
      <c r="I44" s="8">
        <f t="shared" si="5"/>
        <v>0</v>
      </c>
      <c r="J44" s="23">
        <f t="shared" si="2"/>
        <v>0</v>
      </c>
      <c r="K44" s="151">
        <f t="shared" si="6"/>
        <v>0</v>
      </c>
    </row>
    <row r="45" spans="1:11" ht="51">
      <c r="A45" s="3">
        <v>24</v>
      </c>
      <c r="B45" s="11" t="s">
        <v>35</v>
      </c>
      <c r="C45" s="10"/>
      <c r="D45" s="7" t="s">
        <v>36</v>
      </c>
      <c r="E45" s="17">
        <v>100</v>
      </c>
      <c r="F45" s="8"/>
      <c r="G45" s="9">
        <v>0.08</v>
      </c>
      <c r="H45" s="23">
        <f t="shared" si="4"/>
        <v>0</v>
      </c>
      <c r="I45" s="8">
        <f t="shared" si="5"/>
        <v>0</v>
      </c>
      <c r="J45" s="23">
        <f t="shared" si="2"/>
        <v>0</v>
      </c>
      <c r="K45" s="151">
        <f t="shared" si="6"/>
        <v>0</v>
      </c>
    </row>
    <row r="46" spans="1:11" s="78" customFormat="1" ht="111" customHeight="1">
      <c r="A46" s="3">
        <v>25</v>
      </c>
      <c r="B46" s="73" t="s">
        <v>154</v>
      </c>
      <c r="C46" s="74"/>
      <c r="D46" s="75" t="s">
        <v>13</v>
      </c>
      <c r="E46" s="75">
        <v>5</v>
      </c>
      <c r="F46" s="76"/>
      <c r="G46" s="77">
        <v>0.08</v>
      </c>
      <c r="H46" s="23">
        <f t="shared" si="4"/>
        <v>0</v>
      </c>
      <c r="I46" s="8">
        <f t="shared" si="5"/>
        <v>0</v>
      </c>
      <c r="J46" s="23">
        <f t="shared" si="2"/>
        <v>0</v>
      </c>
      <c r="K46" s="151">
        <f t="shared" si="6"/>
        <v>0</v>
      </c>
    </row>
    <row r="47" spans="1:11" ht="25.5">
      <c r="A47" s="3">
        <v>26</v>
      </c>
      <c r="B47" s="11" t="s">
        <v>258</v>
      </c>
      <c r="C47" s="10"/>
      <c r="D47" s="7" t="s">
        <v>21</v>
      </c>
      <c r="E47" s="17">
        <v>2</v>
      </c>
      <c r="F47" s="8"/>
      <c r="G47" s="9">
        <v>0.08</v>
      </c>
      <c r="H47" s="23">
        <f t="shared" si="4"/>
        <v>0</v>
      </c>
      <c r="I47" s="8">
        <f t="shared" si="5"/>
        <v>0</v>
      </c>
      <c r="J47" s="23">
        <f t="shared" si="2"/>
        <v>0</v>
      </c>
      <c r="K47" s="151">
        <f t="shared" si="6"/>
        <v>0</v>
      </c>
    </row>
    <row r="48" spans="1:11" ht="306">
      <c r="A48" s="3">
        <v>27</v>
      </c>
      <c r="B48" s="11" t="s">
        <v>155</v>
      </c>
      <c r="C48" s="6"/>
      <c r="D48" s="7" t="s">
        <v>13</v>
      </c>
      <c r="E48" s="17">
        <v>50</v>
      </c>
      <c r="F48" s="8"/>
      <c r="G48" s="9">
        <v>0.08</v>
      </c>
      <c r="H48" s="23">
        <f t="shared" si="4"/>
        <v>0</v>
      </c>
      <c r="I48" s="8">
        <f t="shared" si="5"/>
        <v>0</v>
      </c>
      <c r="J48" s="23">
        <f t="shared" si="2"/>
        <v>0</v>
      </c>
      <c r="K48" s="151">
        <f t="shared" si="6"/>
        <v>0</v>
      </c>
    </row>
    <row r="49" spans="1:11" ht="306">
      <c r="A49" s="3">
        <v>28</v>
      </c>
      <c r="B49" s="11" t="s">
        <v>37</v>
      </c>
      <c r="C49" s="6"/>
      <c r="D49" s="7" t="s">
        <v>13</v>
      </c>
      <c r="E49" s="17">
        <v>800</v>
      </c>
      <c r="F49" s="8"/>
      <c r="G49" s="9">
        <v>0.08</v>
      </c>
      <c r="H49" s="23">
        <f t="shared" si="4"/>
        <v>0</v>
      </c>
      <c r="I49" s="8">
        <f t="shared" si="5"/>
        <v>0</v>
      </c>
      <c r="J49" s="23">
        <f t="shared" si="2"/>
        <v>0</v>
      </c>
      <c r="K49" s="151">
        <f t="shared" si="6"/>
        <v>0</v>
      </c>
    </row>
    <row r="50" spans="1:11" ht="306">
      <c r="A50" s="3">
        <v>29</v>
      </c>
      <c r="B50" s="11" t="s">
        <v>38</v>
      </c>
      <c r="C50" s="6"/>
      <c r="D50" s="7" t="s">
        <v>13</v>
      </c>
      <c r="E50" s="17">
        <v>200</v>
      </c>
      <c r="F50" s="8"/>
      <c r="G50" s="9">
        <v>0.08</v>
      </c>
      <c r="H50" s="23">
        <f t="shared" si="4"/>
        <v>0</v>
      </c>
      <c r="I50" s="8">
        <f t="shared" si="5"/>
        <v>0</v>
      </c>
      <c r="J50" s="23">
        <f t="shared" si="2"/>
        <v>0</v>
      </c>
      <c r="K50" s="151">
        <f t="shared" si="6"/>
        <v>0</v>
      </c>
    </row>
    <row r="51" spans="1:11" ht="25.5">
      <c r="A51" s="3">
        <v>30</v>
      </c>
      <c r="B51" s="11" t="s">
        <v>39</v>
      </c>
      <c r="C51" s="10"/>
      <c r="D51" s="7" t="s">
        <v>25</v>
      </c>
      <c r="E51" s="17">
        <v>5200</v>
      </c>
      <c r="F51" s="8"/>
      <c r="G51" s="9">
        <v>0.08</v>
      </c>
      <c r="H51" s="23">
        <f t="shared" si="4"/>
        <v>0</v>
      </c>
      <c r="I51" s="8">
        <f t="shared" si="5"/>
        <v>0</v>
      </c>
      <c r="J51" s="23">
        <f t="shared" si="2"/>
        <v>0</v>
      </c>
      <c r="K51" s="151">
        <f t="shared" si="6"/>
        <v>0</v>
      </c>
    </row>
    <row r="52" spans="1:11" ht="63.75">
      <c r="A52" s="3">
        <v>31</v>
      </c>
      <c r="B52" s="11" t="s">
        <v>268</v>
      </c>
      <c r="C52" s="6"/>
      <c r="D52" s="7" t="s">
        <v>13</v>
      </c>
      <c r="E52" s="17">
        <v>1000</v>
      </c>
      <c r="F52" s="13"/>
      <c r="G52" s="9">
        <v>0.08</v>
      </c>
      <c r="H52" s="23">
        <f t="shared" si="4"/>
        <v>0</v>
      </c>
      <c r="I52" s="8">
        <f t="shared" si="5"/>
        <v>0</v>
      </c>
      <c r="J52" s="23">
        <f t="shared" si="2"/>
        <v>0</v>
      </c>
      <c r="K52" s="151">
        <f t="shared" si="6"/>
        <v>0</v>
      </c>
    </row>
    <row r="53" spans="1:11" s="78" customFormat="1" ht="165.75">
      <c r="A53" s="3">
        <v>32</v>
      </c>
      <c r="B53" s="73" t="s">
        <v>40</v>
      </c>
      <c r="C53" s="152"/>
      <c r="D53" s="153" t="s">
        <v>25</v>
      </c>
      <c r="E53" s="75">
        <v>3</v>
      </c>
      <c r="F53" s="154"/>
      <c r="G53" s="77">
        <v>0.08</v>
      </c>
      <c r="H53" s="23">
        <f t="shared" si="4"/>
        <v>0</v>
      </c>
      <c r="I53" s="8">
        <f t="shared" si="5"/>
        <v>0</v>
      </c>
      <c r="J53" s="23">
        <f t="shared" si="2"/>
        <v>0</v>
      </c>
      <c r="K53" s="151">
        <f t="shared" si="6"/>
        <v>0</v>
      </c>
    </row>
    <row r="54" spans="1:11" s="78" customFormat="1" ht="38.25">
      <c r="A54" s="3">
        <v>33</v>
      </c>
      <c r="B54" s="73" t="s">
        <v>259</v>
      </c>
      <c r="C54" s="152"/>
      <c r="D54" s="153" t="s">
        <v>13</v>
      </c>
      <c r="E54" s="75">
        <v>500</v>
      </c>
      <c r="F54" s="154"/>
      <c r="G54" s="77">
        <v>0.08</v>
      </c>
      <c r="H54" s="23">
        <f t="shared" si="4"/>
        <v>0</v>
      </c>
      <c r="I54" s="8">
        <f t="shared" si="5"/>
        <v>0</v>
      </c>
      <c r="J54" s="23">
        <f t="shared" ref="J54:J85" si="7">ROUND((E54*H54),2)</f>
        <v>0</v>
      </c>
      <c r="K54" s="151">
        <f t="shared" si="6"/>
        <v>0</v>
      </c>
    </row>
    <row r="55" spans="1:11" ht="76.5">
      <c r="A55" s="3">
        <v>34</v>
      </c>
      <c r="B55" s="11" t="s">
        <v>41</v>
      </c>
      <c r="C55" s="10"/>
      <c r="D55" s="7" t="s">
        <v>13</v>
      </c>
      <c r="E55" s="17">
        <v>10</v>
      </c>
      <c r="F55" s="13"/>
      <c r="G55" s="9">
        <v>0.08</v>
      </c>
      <c r="H55" s="23">
        <f t="shared" ref="H55:H86" si="8">ROUND(F55+F55*G55,2)</f>
        <v>0</v>
      </c>
      <c r="I55" s="8">
        <f t="shared" ref="I55:I86" si="9">E55*F55</f>
        <v>0</v>
      </c>
      <c r="J55" s="23">
        <f t="shared" si="7"/>
        <v>0</v>
      </c>
      <c r="K55" s="151">
        <f t="shared" ref="K55:K86" si="10">J55-I55</f>
        <v>0</v>
      </c>
    </row>
    <row r="56" spans="1:11" ht="191.25">
      <c r="A56" s="3">
        <v>35</v>
      </c>
      <c r="B56" s="73" t="s">
        <v>156</v>
      </c>
      <c r="C56" s="74"/>
      <c r="D56" s="75" t="s">
        <v>13</v>
      </c>
      <c r="E56" s="75">
        <v>10</v>
      </c>
      <c r="F56" s="76"/>
      <c r="G56" s="77">
        <v>0.08</v>
      </c>
      <c r="H56" s="23">
        <f t="shared" si="8"/>
        <v>0</v>
      </c>
      <c r="I56" s="8">
        <f t="shared" si="9"/>
        <v>0</v>
      </c>
      <c r="J56" s="23">
        <f t="shared" si="7"/>
        <v>0</v>
      </c>
      <c r="K56" s="151">
        <f t="shared" si="10"/>
        <v>0</v>
      </c>
    </row>
    <row r="57" spans="1:11" s="78" customFormat="1" ht="96.75">
      <c r="A57" s="3">
        <v>36</v>
      </c>
      <c r="B57" s="134" t="s">
        <v>228</v>
      </c>
      <c r="C57" s="10"/>
      <c r="D57" s="3"/>
      <c r="E57" s="17">
        <v>20</v>
      </c>
      <c r="F57" s="12"/>
      <c r="G57" s="9">
        <v>0.08</v>
      </c>
      <c r="H57" s="23">
        <f t="shared" si="8"/>
        <v>0</v>
      </c>
      <c r="I57" s="8">
        <f t="shared" si="9"/>
        <v>0</v>
      </c>
      <c r="J57" s="23">
        <f t="shared" si="7"/>
        <v>0</v>
      </c>
      <c r="K57" s="151">
        <f t="shared" si="10"/>
        <v>0</v>
      </c>
    </row>
    <row r="58" spans="1:11" ht="178.5">
      <c r="A58" s="3">
        <v>37</v>
      </c>
      <c r="B58" s="5" t="s">
        <v>42</v>
      </c>
      <c r="C58" s="10"/>
      <c r="D58" s="3" t="s">
        <v>13</v>
      </c>
      <c r="E58" s="17">
        <v>40</v>
      </c>
      <c r="F58" s="12"/>
      <c r="G58" s="9">
        <v>0.08</v>
      </c>
      <c r="H58" s="23">
        <f t="shared" si="8"/>
        <v>0</v>
      </c>
      <c r="I58" s="8">
        <f t="shared" si="9"/>
        <v>0</v>
      </c>
      <c r="J58" s="23">
        <f t="shared" si="7"/>
        <v>0</v>
      </c>
      <c r="K58" s="151">
        <f t="shared" si="10"/>
        <v>0</v>
      </c>
    </row>
    <row r="59" spans="1:11" ht="121.5" customHeight="1">
      <c r="A59" s="3">
        <v>38</v>
      </c>
      <c r="B59" s="135" t="s">
        <v>227</v>
      </c>
      <c r="C59" s="10"/>
      <c r="D59" s="7" t="s">
        <v>25</v>
      </c>
      <c r="E59" s="17">
        <v>100</v>
      </c>
      <c r="F59" s="8"/>
      <c r="G59" s="9">
        <v>0.08</v>
      </c>
      <c r="H59" s="23">
        <f t="shared" si="8"/>
        <v>0</v>
      </c>
      <c r="I59" s="8">
        <f t="shared" si="9"/>
        <v>0</v>
      </c>
      <c r="J59" s="23">
        <f t="shared" si="7"/>
        <v>0</v>
      </c>
      <c r="K59" s="151">
        <f t="shared" si="10"/>
        <v>0</v>
      </c>
    </row>
    <row r="60" spans="1:11" ht="127.5">
      <c r="A60" s="3">
        <v>39</v>
      </c>
      <c r="B60" s="18" t="s">
        <v>157</v>
      </c>
      <c r="C60" s="19"/>
      <c r="D60" s="17" t="s">
        <v>25</v>
      </c>
      <c r="E60" s="17">
        <v>100</v>
      </c>
      <c r="F60" s="20"/>
      <c r="G60" s="49">
        <v>0.23</v>
      </c>
      <c r="H60" s="23">
        <f t="shared" si="8"/>
        <v>0</v>
      </c>
      <c r="I60" s="8">
        <f t="shared" si="9"/>
        <v>0</v>
      </c>
      <c r="J60" s="23">
        <f t="shared" si="7"/>
        <v>0</v>
      </c>
      <c r="K60" s="151">
        <f t="shared" si="10"/>
        <v>0</v>
      </c>
    </row>
    <row r="61" spans="1:11" s="22" customFormat="1" ht="150" customHeight="1">
      <c r="A61" s="3">
        <v>40</v>
      </c>
      <c r="B61" s="11" t="s">
        <v>230</v>
      </c>
      <c r="C61" s="10"/>
      <c r="D61" s="7" t="s">
        <v>25</v>
      </c>
      <c r="E61" s="17">
        <v>50</v>
      </c>
      <c r="F61" s="8"/>
      <c r="G61" s="9">
        <v>0.08</v>
      </c>
      <c r="H61" s="23">
        <f t="shared" si="8"/>
        <v>0</v>
      </c>
      <c r="I61" s="8">
        <f t="shared" si="9"/>
        <v>0</v>
      </c>
      <c r="J61" s="23">
        <f t="shared" si="7"/>
        <v>0</v>
      </c>
      <c r="K61" s="151">
        <f t="shared" si="10"/>
        <v>0</v>
      </c>
    </row>
    <row r="62" spans="1:11" ht="63.75">
      <c r="A62" s="3">
        <v>41</v>
      </c>
      <c r="B62" s="11" t="s">
        <v>231</v>
      </c>
      <c r="C62" s="10"/>
      <c r="D62" s="7" t="s">
        <v>25</v>
      </c>
      <c r="E62" s="17">
        <v>50</v>
      </c>
      <c r="F62" s="8"/>
      <c r="G62" s="9">
        <v>0.08</v>
      </c>
      <c r="H62" s="23">
        <f t="shared" si="8"/>
        <v>0</v>
      </c>
      <c r="I62" s="8">
        <f t="shared" si="9"/>
        <v>0</v>
      </c>
      <c r="J62" s="23">
        <f t="shared" si="7"/>
        <v>0</v>
      </c>
      <c r="K62" s="151">
        <f t="shared" si="10"/>
        <v>0</v>
      </c>
    </row>
    <row r="63" spans="1:11" ht="25.5">
      <c r="A63" s="3">
        <v>42</v>
      </c>
      <c r="B63" s="50" t="s">
        <v>260</v>
      </c>
      <c r="C63" s="51"/>
      <c r="D63" s="52" t="s">
        <v>25</v>
      </c>
      <c r="E63" s="75">
        <v>1</v>
      </c>
      <c r="F63" s="53"/>
      <c r="G63" s="54">
        <v>0.08</v>
      </c>
      <c r="H63" s="23">
        <f t="shared" si="8"/>
        <v>0</v>
      </c>
      <c r="I63" s="8">
        <f t="shared" si="9"/>
        <v>0</v>
      </c>
      <c r="J63" s="23">
        <f t="shared" si="7"/>
        <v>0</v>
      </c>
      <c r="K63" s="151">
        <f t="shared" si="10"/>
        <v>0</v>
      </c>
    </row>
    <row r="64" spans="1:11" s="55" customFormat="1" ht="25.5">
      <c r="A64" s="3">
        <v>43</v>
      </c>
      <c r="B64" s="11" t="s">
        <v>43</v>
      </c>
      <c r="C64" s="10"/>
      <c r="D64" s="7" t="s">
        <v>25</v>
      </c>
      <c r="E64" s="17">
        <v>5</v>
      </c>
      <c r="F64" s="8"/>
      <c r="G64" s="9">
        <v>0.08</v>
      </c>
      <c r="H64" s="23">
        <f t="shared" si="8"/>
        <v>0</v>
      </c>
      <c r="I64" s="8">
        <f t="shared" si="9"/>
        <v>0</v>
      </c>
      <c r="J64" s="23">
        <f t="shared" si="7"/>
        <v>0</v>
      </c>
      <c r="K64" s="151">
        <f t="shared" si="10"/>
        <v>0</v>
      </c>
    </row>
    <row r="65" spans="1:11" ht="25.5">
      <c r="A65" s="3">
        <v>44</v>
      </c>
      <c r="B65" s="11" t="s">
        <v>44</v>
      </c>
      <c r="C65" s="10"/>
      <c r="D65" s="7" t="s">
        <v>25</v>
      </c>
      <c r="E65" s="17">
        <v>10</v>
      </c>
      <c r="F65" s="8"/>
      <c r="G65" s="9">
        <v>0.08</v>
      </c>
      <c r="H65" s="23">
        <f t="shared" si="8"/>
        <v>0</v>
      </c>
      <c r="I65" s="8">
        <f t="shared" si="9"/>
        <v>0</v>
      </c>
      <c r="J65" s="23">
        <f t="shared" si="7"/>
        <v>0</v>
      </c>
      <c r="K65" s="151">
        <f t="shared" si="10"/>
        <v>0</v>
      </c>
    </row>
    <row r="66" spans="1:11" ht="25.5">
      <c r="A66" s="3">
        <v>45</v>
      </c>
      <c r="B66" s="11" t="s">
        <v>45</v>
      </c>
      <c r="C66" s="10"/>
      <c r="D66" s="7" t="s">
        <v>25</v>
      </c>
      <c r="E66" s="17">
        <v>5</v>
      </c>
      <c r="F66" s="8"/>
      <c r="G66" s="9">
        <v>0.08</v>
      </c>
      <c r="H66" s="23">
        <f t="shared" si="8"/>
        <v>0</v>
      </c>
      <c r="I66" s="8">
        <f t="shared" si="9"/>
        <v>0</v>
      </c>
      <c r="J66" s="23">
        <f t="shared" si="7"/>
        <v>0</v>
      </c>
      <c r="K66" s="151">
        <f t="shared" si="10"/>
        <v>0</v>
      </c>
    </row>
    <row r="67" spans="1:11" ht="38.25">
      <c r="A67" s="3">
        <v>46</v>
      </c>
      <c r="B67" s="73" t="s">
        <v>261</v>
      </c>
      <c r="C67" s="152"/>
      <c r="D67" s="75" t="s">
        <v>46</v>
      </c>
      <c r="E67" s="75">
        <v>2</v>
      </c>
      <c r="F67" s="76"/>
      <c r="G67" s="77">
        <v>0.23</v>
      </c>
      <c r="H67" s="23">
        <f t="shared" si="8"/>
        <v>0</v>
      </c>
      <c r="I67" s="8">
        <f t="shared" si="9"/>
        <v>0</v>
      </c>
      <c r="J67" s="23">
        <f t="shared" si="7"/>
        <v>0</v>
      </c>
      <c r="K67" s="151">
        <f t="shared" si="10"/>
        <v>0</v>
      </c>
    </row>
    <row r="68" spans="1:11" s="78" customFormat="1" ht="293.25">
      <c r="A68" s="3">
        <v>47</v>
      </c>
      <c r="B68" s="11" t="s">
        <v>262</v>
      </c>
      <c r="C68" s="156"/>
      <c r="D68" s="7" t="s">
        <v>21</v>
      </c>
      <c r="E68" s="17">
        <v>20</v>
      </c>
      <c r="F68" s="8"/>
      <c r="G68" s="14">
        <v>0.23</v>
      </c>
      <c r="H68" s="23">
        <f t="shared" si="8"/>
        <v>0</v>
      </c>
      <c r="I68" s="8">
        <f t="shared" si="9"/>
        <v>0</v>
      </c>
      <c r="J68" s="23">
        <f t="shared" si="7"/>
        <v>0</v>
      </c>
      <c r="K68" s="151">
        <f t="shared" si="10"/>
        <v>0</v>
      </c>
    </row>
    <row r="69" spans="1:11" ht="38.25">
      <c r="A69" s="3">
        <v>48</v>
      </c>
      <c r="B69" s="50" t="s">
        <v>47</v>
      </c>
      <c r="C69" s="51"/>
      <c r="D69" s="52" t="s">
        <v>13</v>
      </c>
      <c r="E69" s="75">
        <v>10</v>
      </c>
      <c r="F69" s="53"/>
      <c r="G69" s="54">
        <v>0.23</v>
      </c>
      <c r="H69" s="23">
        <f t="shared" si="8"/>
        <v>0</v>
      </c>
      <c r="I69" s="8">
        <f t="shared" si="9"/>
        <v>0</v>
      </c>
      <c r="J69" s="23">
        <f t="shared" si="7"/>
        <v>0</v>
      </c>
      <c r="K69" s="151">
        <f t="shared" si="10"/>
        <v>0</v>
      </c>
    </row>
    <row r="70" spans="1:11" s="55" customFormat="1">
      <c r="A70" s="3">
        <v>49</v>
      </c>
      <c r="B70" s="15" t="s">
        <v>263</v>
      </c>
      <c r="C70" s="6"/>
      <c r="D70" s="7" t="s">
        <v>21</v>
      </c>
      <c r="E70" s="17">
        <v>30</v>
      </c>
      <c r="F70" s="12"/>
      <c r="G70" s="9">
        <v>0.05</v>
      </c>
      <c r="H70" s="23">
        <f t="shared" si="8"/>
        <v>0</v>
      </c>
      <c r="I70" s="8">
        <f t="shared" si="9"/>
        <v>0</v>
      </c>
      <c r="J70" s="23">
        <f t="shared" si="7"/>
        <v>0</v>
      </c>
      <c r="K70" s="151">
        <f t="shared" si="10"/>
        <v>0</v>
      </c>
    </row>
    <row r="71" spans="1:11" ht="52.5" customHeight="1">
      <c r="A71" s="3">
        <v>50</v>
      </c>
      <c r="B71" s="11" t="s">
        <v>264</v>
      </c>
      <c r="C71" s="6"/>
      <c r="D71" s="7" t="s">
        <v>21</v>
      </c>
      <c r="E71" s="17">
        <v>5</v>
      </c>
      <c r="F71" s="12"/>
      <c r="G71" s="9">
        <v>0.05</v>
      </c>
      <c r="H71" s="23">
        <f t="shared" si="8"/>
        <v>0</v>
      </c>
      <c r="I71" s="8">
        <f t="shared" si="9"/>
        <v>0</v>
      </c>
      <c r="J71" s="23">
        <f t="shared" si="7"/>
        <v>0</v>
      </c>
      <c r="K71" s="151">
        <f t="shared" si="10"/>
        <v>0</v>
      </c>
    </row>
    <row r="72" spans="1:11" ht="37.5" customHeight="1">
      <c r="A72" s="3">
        <v>51</v>
      </c>
      <c r="B72" s="11" t="s">
        <v>265</v>
      </c>
      <c r="C72" s="6"/>
      <c r="D72" s="7" t="s">
        <v>21</v>
      </c>
      <c r="E72" s="17">
        <v>30</v>
      </c>
      <c r="F72" s="8"/>
      <c r="G72" s="9">
        <v>0.05</v>
      </c>
      <c r="H72" s="23">
        <f t="shared" si="8"/>
        <v>0</v>
      </c>
      <c r="I72" s="8">
        <f t="shared" si="9"/>
        <v>0</v>
      </c>
      <c r="J72" s="23">
        <f t="shared" si="7"/>
        <v>0</v>
      </c>
      <c r="K72" s="151">
        <f t="shared" si="10"/>
        <v>0</v>
      </c>
    </row>
    <row r="73" spans="1:11" ht="62.25" customHeight="1">
      <c r="A73" s="3">
        <v>52</v>
      </c>
      <c r="B73" s="50" t="s">
        <v>158</v>
      </c>
      <c r="C73" s="51"/>
      <c r="D73" s="7" t="s">
        <v>21</v>
      </c>
      <c r="E73" s="75">
        <v>20</v>
      </c>
      <c r="F73" s="53"/>
      <c r="G73" s="54">
        <v>0.08</v>
      </c>
      <c r="H73" s="23">
        <f t="shared" si="8"/>
        <v>0</v>
      </c>
      <c r="I73" s="8">
        <f t="shared" si="9"/>
        <v>0</v>
      </c>
      <c r="J73" s="23">
        <f t="shared" si="7"/>
        <v>0</v>
      </c>
      <c r="K73" s="151">
        <f t="shared" si="10"/>
        <v>0</v>
      </c>
    </row>
    <row r="74" spans="1:11" s="55" customFormat="1" ht="76.5">
      <c r="A74" s="3">
        <v>53</v>
      </c>
      <c r="B74" s="11" t="s">
        <v>48</v>
      </c>
      <c r="C74" s="10"/>
      <c r="D74" s="7" t="s">
        <v>25</v>
      </c>
      <c r="E74" s="17">
        <v>200</v>
      </c>
      <c r="F74" s="8"/>
      <c r="G74" s="9">
        <v>0.23</v>
      </c>
      <c r="H74" s="23">
        <f t="shared" si="8"/>
        <v>0</v>
      </c>
      <c r="I74" s="8">
        <f t="shared" si="9"/>
        <v>0</v>
      </c>
      <c r="J74" s="23">
        <f t="shared" si="7"/>
        <v>0</v>
      </c>
      <c r="K74" s="151">
        <f t="shared" si="10"/>
        <v>0</v>
      </c>
    </row>
    <row r="75" spans="1:11" s="55" customFormat="1" ht="34.5" customHeight="1">
      <c r="A75" s="3">
        <v>54</v>
      </c>
      <c r="B75" s="11" t="s">
        <v>49</v>
      </c>
      <c r="C75" s="10"/>
      <c r="D75" s="16" t="s">
        <v>25</v>
      </c>
      <c r="E75" s="17">
        <v>150</v>
      </c>
      <c r="F75" s="8"/>
      <c r="G75" s="9">
        <v>0.23</v>
      </c>
      <c r="H75" s="23">
        <f t="shared" si="8"/>
        <v>0</v>
      </c>
      <c r="I75" s="8">
        <f t="shared" si="9"/>
        <v>0</v>
      </c>
      <c r="J75" s="23">
        <f t="shared" si="7"/>
        <v>0</v>
      </c>
      <c r="K75" s="151">
        <f t="shared" si="10"/>
        <v>0</v>
      </c>
    </row>
    <row r="76" spans="1:11" ht="63.75">
      <c r="A76" s="3">
        <v>55</v>
      </c>
      <c r="B76" s="11" t="s">
        <v>68</v>
      </c>
      <c r="C76" s="10"/>
      <c r="D76" s="16" t="s">
        <v>25</v>
      </c>
      <c r="E76" s="17">
        <v>150</v>
      </c>
      <c r="F76" s="8"/>
      <c r="G76" s="9">
        <v>0.23</v>
      </c>
      <c r="H76" s="23">
        <f t="shared" si="8"/>
        <v>0</v>
      </c>
      <c r="I76" s="8">
        <f t="shared" si="9"/>
        <v>0</v>
      </c>
      <c r="J76" s="23">
        <f t="shared" si="7"/>
        <v>0</v>
      </c>
      <c r="K76" s="151">
        <f t="shared" si="10"/>
        <v>0</v>
      </c>
    </row>
    <row r="77" spans="1:11" ht="63.75">
      <c r="A77" s="3">
        <v>56</v>
      </c>
      <c r="B77" s="11" t="s">
        <v>232</v>
      </c>
      <c r="C77" s="10"/>
      <c r="D77" s="16" t="s">
        <v>21</v>
      </c>
      <c r="E77" s="17">
        <v>100</v>
      </c>
      <c r="F77" s="8"/>
      <c r="G77" s="9">
        <v>0.23</v>
      </c>
      <c r="H77" s="23">
        <f t="shared" si="8"/>
        <v>0</v>
      </c>
      <c r="I77" s="8">
        <f t="shared" si="9"/>
        <v>0</v>
      </c>
      <c r="J77" s="23">
        <f t="shared" si="7"/>
        <v>0</v>
      </c>
      <c r="K77" s="151">
        <f t="shared" si="10"/>
        <v>0</v>
      </c>
    </row>
    <row r="78" spans="1:11" ht="229.5">
      <c r="A78" s="3">
        <v>57</v>
      </c>
      <c r="B78" s="50" t="s">
        <v>211</v>
      </c>
      <c r="C78" s="51"/>
      <c r="D78" s="52" t="s">
        <v>13</v>
      </c>
      <c r="E78" s="75">
        <v>200</v>
      </c>
      <c r="F78" s="53"/>
      <c r="G78" s="79">
        <v>0.08</v>
      </c>
      <c r="H78" s="23">
        <f t="shared" si="8"/>
        <v>0</v>
      </c>
      <c r="I78" s="8">
        <f t="shared" si="9"/>
        <v>0</v>
      </c>
      <c r="J78" s="23">
        <f t="shared" si="7"/>
        <v>0</v>
      </c>
      <c r="K78" s="151">
        <f t="shared" si="10"/>
        <v>0</v>
      </c>
    </row>
    <row r="79" spans="1:11" ht="114.75">
      <c r="A79" s="3">
        <v>58</v>
      </c>
      <c r="B79" s="11" t="s">
        <v>50</v>
      </c>
      <c r="C79" s="10"/>
      <c r="D79" s="7" t="s">
        <v>13</v>
      </c>
      <c r="E79" s="17">
        <v>100</v>
      </c>
      <c r="F79" s="8"/>
      <c r="G79" s="9">
        <v>0.08</v>
      </c>
      <c r="H79" s="23">
        <f t="shared" si="8"/>
        <v>0</v>
      </c>
      <c r="I79" s="8">
        <f t="shared" si="9"/>
        <v>0</v>
      </c>
      <c r="J79" s="23">
        <f t="shared" si="7"/>
        <v>0</v>
      </c>
      <c r="K79" s="151">
        <f t="shared" si="10"/>
        <v>0</v>
      </c>
    </row>
    <row r="80" spans="1:11" s="55" customFormat="1" ht="216.75">
      <c r="A80" s="3">
        <v>59</v>
      </c>
      <c r="B80" s="50" t="s">
        <v>233</v>
      </c>
      <c r="C80" s="51"/>
      <c r="D80" s="52" t="s">
        <v>13</v>
      </c>
      <c r="E80" s="75">
        <v>10</v>
      </c>
      <c r="F80" s="53"/>
      <c r="G80" s="79">
        <v>0.08</v>
      </c>
      <c r="H80" s="23">
        <f t="shared" si="8"/>
        <v>0</v>
      </c>
      <c r="I80" s="8">
        <f t="shared" si="9"/>
        <v>0</v>
      </c>
      <c r="J80" s="23">
        <f t="shared" si="7"/>
        <v>0</v>
      </c>
      <c r="K80" s="151">
        <f t="shared" si="10"/>
        <v>0</v>
      </c>
    </row>
    <row r="81" spans="1:11" ht="25.5">
      <c r="A81" s="3">
        <v>60</v>
      </c>
      <c r="B81" s="11" t="s">
        <v>51</v>
      </c>
      <c r="C81" s="10"/>
      <c r="D81" s="7" t="s">
        <v>13</v>
      </c>
      <c r="E81" s="17">
        <v>10</v>
      </c>
      <c r="F81" s="8"/>
      <c r="G81" s="9">
        <v>0.08</v>
      </c>
      <c r="H81" s="23">
        <f t="shared" si="8"/>
        <v>0</v>
      </c>
      <c r="I81" s="8">
        <f t="shared" si="9"/>
        <v>0</v>
      </c>
      <c r="J81" s="23">
        <f t="shared" si="7"/>
        <v>0</v>
      </c>
      <c r="K81" s="151">
        <f t="shared" si="10"/>
        <v>0</v>
      </c>
    </row>
    <row r="82" spans="1:11" ht="38.25">
      <c r="A82" s="3">
        <v>61</v>
      </c>
      <c r="B82" s="50" t="s">
        <v>69</v>
      </c>
      <c r="C82" s="51"/>
      <c r="D82" s="52" t="s">
        <v>21</v>
      </c>
      <c r="E82" s="75">
        <v>5</v>
      </c>
      <c r="F82" s="53"/>
      <c r="G82" s="54">
        <v>0.08</v>
      </c>
      <c r="H82" s="23">
        <f t="shared" si="8"/>
        <v>0</v>
      </c>
      <c r="I82" s="8">
        <f t="shared" si="9"/>
        <v>0</v>
      </c>
      <c r="J82" s="23">
        <f t="shared" si="7"/>
        <v>0</v>
      </c>
      <c r="K82" s="151">
        <f t="shared" si="10"/>
        <v>0</v>
      </c>
    </row>
    <row r="83" spans="1:11" s="55" customFormat="1" ht="38.25">
      <c r="A83" s="3">
        <v>62</v>
      </c>
      <c r="B83" s="11" t="s">
        <v>52</v>
      </c>
      <c r="C83" s="10"/>
      <c r="D83" s="7" t="s">
        <v>13</v>
      </c>
      <c r="E83" s="17">
        <v>300</v>
      </c>
      <c r="F83" s="8"/>
      <c r="G83" s="9">
        <v>0.08</v>
      </c>
      <c r="H83" s="23">
        <f t="shared" si="8"/>
        <v>0</v>
      </c>
      <c r="I83" s="8">
        <f t="shared" si="9"/>
        <v>0</v>
      </c>
      <c r="J83" s="23">
        <f t="shared" si="7"/>
        <v>0</v>
      </c>
      <c r="K83" s="151">
        <f t="shared" si="10"/>
        <v>0</v>
      </c>
    </row>
    <row r="84" spans="1:11" s="55" customFormat="1" ht="25.5">
      <c r="A84" s="3">
        <v>63</v>
      </c>
      <c r="B84" s="11" t="s">
        <v>229</v>
      </c>
      <c r="C84" s="10"/>
      <c r="D84" s="7" t="s">
        <v>13</v>
      </c>
      <c r="E84" s="17">
        <v>100</v>
      </c>
      <c r="F84" s="8"/>
      <c r="G84" s="9">
        <v>0.08</v>
      </c>
      <c r="H84" s="23">
        <f t="shared" si="8"/>
        <v>0</v>
      </c>
      <c r="I84" s="8">
        <f t="shared" si="9"/>
        <v>0</v>
      </c>
      <c r="J84" s="23">
        <f t="shared" si="7"/>
        <v>0</v>
      </c>
      <c r="K84" s="151">
        <f t="shared" si="10"/>
        <v>0</v>
      </c>
    </row>
    <row r="85" spans="1:11" ht="102">
      <c r="A85" s="3">
        <v>64</v>
      </c>
      <c r="B85" s="11" t="s">
        <v>159</v>
      </c>
      <c r="C85" s="10"/>
      <c r="D85" s="7" t="s">
        <v>13</v>
      </c>
      <c r="E85" s="17">
        <v>150</v>
      </c>
      <c r="F85" s="8"/>
      <c r="G85" s="9">
        <v>0.08</v>
      </c>
      <c r="H85" s="23">
        <f t="shared" si="8"/>
        <v>0</v>
      </c>
      <c r="I85" s="8">
        <f t="shared" si="9"/>
        <v>0</v>
      </c>
      <c r="J85" s="23">
        <f t="shared" si="7"/>
        <v>0</v>
      </c>
      <c r="K85" s="151">
        <f t="shared" si="10"/>
        <v>0</v>
      </c>
    </row>
    <row r="86" spans="1:11" ht="102">
      <c r="A86" s="3">
        <v>65</v>
      </c>
      <c r="B86" s="11" t="s">
        <v>160</v>
      </c>
      <c r="C86" s="10"/>
      <c r="D86" s="7" t="s">
        <v>13</v>
      </c>
      <c r="E86" s="17">
        <v>3000</v>
      </c>
      <c r="F86" s="8"/>
      <c r="G86" s="9">
        <v>0.08</v>
      </c>
      <c r="H86" s="23">
        <f t="shared" si="8"/>
        <v>0</v>
      </c>
      <c r="I86" s="8">
        <f t="shared" si="9"/>
        <v>0</v>
      </c>
      <c r="J86" s="23">
        <f t="shared" ref="J86:J114" si="11">ROUND((E86*H86),2)</f>
        <v>0</v>
      </c>
      <c r="K86" s="151">
        <f t="shared" si="10"/>
        <v>0</v>
      </c>
    </row>
    <row r="87" spans="1:11" ht="267.75">
      <c r="A87" s="3">
        <v>66</v>
      </c>
      <c r="B87" s="11" t="s">
        <v>168</v>
      </c>
      <c r="C87" s="10"/>
      <c r="D87" s="7" t="s">
        <v>21</v>
      </c>
      <c r="E87" s="17">
        <v>1</v>
      </c>
      <c r="F87" s="8"/>
      <c r="G87" s="9">
        <v>0.08</v>
      </c>
      <c r="H87" s="23">
        <f t="shared" ref="H87:H114" si="12">ROUND(F87+F87*G87,2)</f>
        <v>0</v>
      </c>
      <c r="I87" s="8">
        <f t="shared" ref="I87:I114" si="13">E87*F87</f>
        <v>0</v>
      </c>
      <c r="J87" s="23">
        <f t="shared" si="11"/>
        <v>0</v>
      </c>
      <c r="K87" s="151">
        <f t="shared" ref="K87:K114" si="14">J87-I87</f>
        <v>0</v>
      </c>
    </row>
    <row r="88" spans="1:11" s="78" customFormat="1" ht="267.75">
      <c r="A88" s="3">
        <v>67</v>
      </c>
      <c r="B88" s="11" t="s">
        <v>169</v>
      </c>
      <c r="C88" s="10"/>
      <c r="D88" s="7" t="s">
        <v>21</v>
      </c>
      <c r="E88" s="17">
        <v>1</v>
      </c>
      <c r="F88" s="8"/>
      <c r="G88" s="9">
        <v>0.08</v>
      </c>
      <c r="H88" s="23">
        <f t="shared" si="12"/>
        <v>0</v>
      </c>
      <c r="I88" s="8">
        <f t="shared" si="13"/>
        <v>0</v>
      </c>
      <c r="J88" s="23">
        <f t="shared" si="11"/>
        <v>0</v>
      </c>
      <c r="K88" s="151">
        <f t="shared" si="14"/>
        <v>0</v>
      </c>
    </row>
    <row r="89" spans="1:11" s="78" customFormat="1" ht="267.75">
      <c r="A89" s="3">
        <v>68</v>
      </c>
      <c r="B89" s="11" t="s">
        <v>170</v>
      </c>
      <c r="C89" s="10"/>
      <c r="D89" s="7" t="s">
        <v>21</v>
      </c>
      <c r="E89" s="17">
        <v>1</v>
      </c>
      <c r="F89" s="8"/>
      <c r="G89" s="9">
        <v>0.08</v>
      </c>
      <c r="H89" s="23">
        <f t="shared" si="12"/>
        <v>0</v>
      </c>
      <c r="I89" s="8">
        <f t="shared" si="13"/>
        <v>0</v>
      </c>
      <c r="J89" s="23">
        <f t="shared" si="11"/>
        <v>0</v>
      </c>
      <c r="K89" s="151">
        <f t="shared" si="14"/>
        <v>0</v>
      </c>
    </row>
    <row r="90" spans="1:11" s="78" customFormat="1" ht="153">
      <c r="A90" s="3">
        <v>69</v>
      </c>
      <c r="B90" s="73" t="s">
        <v>53</v>
      </c>
      <c r="C90" s="74"/>
      <c r="D90" s="75" t="s">
        <v>21</v>
      </c>
      <c r="E90" s="75">
        <v>5</v>
      </c>
      <c r="F90" s="76"/>
      <c r="G90" s="77">
        <v>0.08</v>
      </c>
      <c r="H90" s="23">
        <f t="shared" si="12"/>
        <v>0</v>
      </c>
      <c r="I90" s="8">
        <f t="shared" si="13"/>
        <v>0</v>
      </c>
      <c r="J90" s="23">
        <f t="shared" si="11"/>
        <v>0</v>
      </c>
      <c r="K90" s="151">
        <f t="shared" si="14"/>
        <v>0</v>
      </c>
    </row>
    <row r="91" spans="1:11" s="55" customFormat="1" ht="153">
      <c r="A91" s="3">
        <v>70</v>
      </c>
      <c r="B91" s="73" t="s">
        <v>54</v>
      </c>
      <c r="C91" s="74"/>
      <c r="D91" s="75" t="s">
        <v>21</v>
      </c>
      <c r="E91" s="75">
        <v>5</v>
      </c>
      <c r="F91" s="76"/>
      <c r="G91" s="77">
        <v>0.08</v>
      </c>
      <c r="H91" s="23">
        <f t="shared" si="12"/>
        <v>0</v>
      </c>
      <c r="I91" s="8">
        <f t="shared" si="13"/>
        <v>0</v>
      </c>
      <c r="J91" s="23">
        <f t="shared" si="11"/>
        <v>0</v>
      </c>
      <c r="K91" s="151">
        <f t="shared" si="14"/>
        <v>0</v>
      </c>
    </row>
    <row r="92" spans="1:11" ht="153">
      <c r="A92" s="3">
        <v>71</v>
      </c>
      <c r="B92" s="73" t="s">
        <v>55</v>
      </c>
      <c r="C92" s="74"/>
      <c r="D92" s="75" t="s">
        <v>21</v>
      </c>
      <c r="E92" s="75">
        <v>5</v>
      </c>
      <c r="F92" s="76"/>
      <c r="G92" s="77">
        <v>0.08</v>
      </c>
      <c r="H92" s="23">
        <f t="shared" si="12"/>
        <v>0</v>
      </c>
      <c r="I92" s="8">
        <f t="shared" si="13"/>
        <v>0</v>
      </c>
      <c r="J92" s="23">
        <f t="shared" si="11"/>
        <v>0</v>
      </c>
      <c r="K92" s="151">
        <f t="shared" si="14"/>
        <v>0</v>
      </c>
    </row>
    <row r="93" spans="1:11" ht="25.5">
      <c r="A93" s="3">
        <v>72</v>
      </c>
      <c r="B93" s="50" t="s">
        <v>56</v>
      </c>
      <c r="C93" s="51"/>
      <c r="D93" s="52" t="s">
        <v>13</v>
      </c>
      <c r="E93" s="75">
        <v>5</v>
      </c>
      <c r="F93" s="53"/>
      <c r="G93" s="54">
        <v>0.08</v>
      </c>
      <c r="H93" s="23">
        <f t="shared" si="12"/>
        <v>0</v>
      </c>
      <c r="I93" s="8">
        <f t="shared" si="13"/>
        <v>0</v>
      </c>
      <c r="J93" s="23">
        <f t="shared" si="11"/>
        <v>0</v>
      </c>
      <c r="K93" s="151">
        <f t="shared" si="14"/>
        <v>0</v>
      </c>
    </row>
    <row r="94" spans="1:11" s="55" customFormat="1" ht="25.5">
      <c r="A94" s="3">
        <v>73</v>
      </c>
      <c r="B94" s="11" t="s">
        <v>57</v>
      </c>
      <c r="C94" s="10"/>
      <c r="D94" s="7" t="s">
        <v>58</v>
      </c>
      <c r="E94" s="17">
        <v>5</v>
      </c>
      <c r="F94" s="53"/>
      <c r="G94" s="9">
        <v>0.08</v>
      </c>
      <c r="H94" s="23">
        <f t="shared" si="12"/>
        <v>0</v>
      </c>
      <c r="I94" s="8">
        <f t="shared" si="13"/>
        <v>0</v>
      </c>
      <c r="J94" s="23">
        <f t="shared" si="11"/>
        <v>0</v>
      </c>
      <c r="K94" s="151">
        <f t="shared" si="14"/>
        <v>0</v>
      </c>
    </row>
    <row r="95" spans="1:11" s="55" customFormat="1" ht="25.5">
      <c r="A95" s="3">
        <v>74</v>
      </c>
      <c r="B95" s="11" t="s">
        <v>59</v>
      </c>
      <c r="C95" s="10"/>
      <c r="D95" s="7" t="s">
        <v>13</v>
      </c>
      <c r="E95" s="17">
        <v>5</v>
      </c>
      <c r="F95" s="53"/>
      <c r="G95" s="9">
        <v>0.08</v>
      </c>
      <c r="H95" s="23">
        <f t="shared" si="12"/>
        <v>0</v>
      </c>
      <c r="I95" s="8">
        <f t="shared" si="13"/>
        <v>0</v>
      </c>
      <c r="J95" s="23">
        <f t="shared" si="11"/>
        <v>0</v>
      </c>
      <c r="K95" s="151">
        <f t="shared" si="14"/>
        <v>0</v>
      </c>
    </row>
    <row r="96" spans="1:11" s="78" customFormat="1" ht="25.5">
      <c r="A96" s="3">
        <v>75</v>
      </c>
      <c r="B96" s="50" t="s">
        <v>60</v>
      </c>
      <c r="C96" s="156"/>
      <c r="D96" s="52" t="s">
        <v>13</v>
      </c>
      <c r="E96" s="75">
        <v>5</v>
      </c>
      <c r="F96" s="53"/>
      <c r="G96" s="54">
        <v>0.08</v>
      </c>
      <c r="H96" s="23">
        <f t="shared" si="12"/>
        <v>0</v>
      </c>
      <c r="I96" s="8">
        <f t="shared" si="13"/>
        <v>0</v>
      </c>
      <c r="J96" s="23">
        <f t="shared" si="11"/>
        <v>0</v>
      </c>
      <c r="K96" s="151">
        <f t="shared" si="14"/>
        <v>0</v>
      </c>
    </row>
    <row r="97" spans="1:11" s="55" customFormat="1" ht="24">
      <c r="A97" s="3">
        <v>76</v>
      </c>
      <c r="B97" s="105" t="s">
        <v>161</v>
      </c>
      <c r="C97" s="51"/>
      <c r="D97" s="52" t="s">
        <v>13</v>
      </c>
      <c r="E97" s="75">
        <v>5</v>
      </c>
      <c r="F97" s="53"/>
      <c r="G97" s="54">
        <v>0.08</v>
      </c>
      <c r="H97" s="23">
        <f t="shared" si="12"/>
        <v>0</v>
      </c>
      <c r="I97" s="8">
        <f t="shared" si="13"/>
        <v>0</v>
      </c>
      <c r="J97" s="23">
        <f t="shared" si="11"/>
        <v>0</v>
      </c>
      <c r="K97" s="151">
        <f t="shared" si="14"/>
        <v>0</v>
      </c>
    </row>
    <row r="98" spans="1:11" s="55" customFormat="1" ht="204">
      <c r="A98" s="3">
        <v>77</v>
      </c>
      <c r="B98" s="106" t="s">
        <v>162</v>
      </c>
      <c r="C98" s="74"/>
      <c r="D98" s="75" t="s">
        <v>13</v>
      </c>
      <c r="E98" s="75">
        <v>5</v>
      </c>
      <c r="F98" s="76"/>
      <c r="G98" s="77">
        <v>0.08</v>
      </c>
      <c r="H98" s="23">
        <f t="shared" si="12"/>
        <v>0</v>
      </c>
      <c r="I98" s="8">
        <f t="shared" si="13"/>
        <v>0</v>
      </c>
      <c r="J98" s="23">
        <f t="shared" si="11"/>
        <v>0</v>
      </c>
      <c r="K98" s="151">
        <f t="shared" si="14"/>
        <v>0</v>
      </c>
    </row>
    <row r="99" spans="1:11" ht="114.75">
      <c r="A99" s="3">
        <v>78</v>
      </c>
      <c r="B99" s="5" t="s">
        <v>61</v>
      </c>
      <c r="C99" s="10"/>
      <c r="D99" s="3" t="s">
        <v>25</v>
      </c>
      <c r="E99" s="17">
        <v>5</v>
      </c>
      <c r="F99" s="12"/>
      <c r="G99" s="9">
        <v>0.08</v>
      </c>
      <c r="H99" s="23">
        <f t="shared" si="12"/>
        <v>0</v>
      </c>
      <c r="I99" s="8">
        <f t="shared" si="13"/>
        <v>0</v>
      </c>
      <c r="J99" s="23">
        <f t="shared" si="11"/>
        <v>0</v>
      </c>
      <c r="K99" s="151">
        <f t="shared" si="14"/>
        <v>0</v>
      </c>
    </row>
    <row r="100" spans="1:11" ht="76.5">
      <c r="A100" s="3">
        <v>79</v>
      </c>
      <c r="B100" s="50" t="s">
        <v>266</v>
      </c>
      <c r="C100" s="51"/>
      <c r="D100" s="52" t="s">
        <v>13</v>
      </c>
      <c r="E100" s="75">
        <v>50</v>
      </c>
      <c r="F100" s="53"/>
      <c r="G100" s="54">
        <v>0.08</v>
      </c>
      <c r="H100" s="23">
        <f t="shared" si="12"/>
        <v>0</v>
      </c>
      <c r="I100" s="8">
        <f t="shared" si="13"/>
        <v>0</v>
      </c>
      <c r="J100" s="23">
        <f t="shared" si="11"/>
        <v>0</v>
      </c>
      <c r="K100" s="151">
        <f t="shared" si="14"/>
        <v>0</v>
      </c>
    </row>
    <row r="101" spans="1:11" ht="153">
      <c r="A101" s="3">
        <v>80</v>
      </c>
      <c r="B101" s="50" t="s">
        <v>62</v>
      </c>
      <c r="C101" s="51"/>
      <c r="D101" s="52" t="s">
        <v>13</v>
      </c>
      <c r="E101" s="75">
        <v>50</v>
      </c>
      <c r="F101" s="53"/>
      <c r="G101" s="54">
        <v>0.08</v>
      </c>
      <c r="H101" s="23">
        <f t="shared" si="12"/>
        <v>0</v>
      </c>
      <c r="I101" s="8">
        <f t="shared" si="13"/>
        <v>0</v>
      </c>
      <c r="J101" s="23">
        <f t="shared" si="11"/>
        <v>0</v>
      </c>
      <c r="K101" s="151">
        <f t="shared" si="14"/>
        <v>0</v>
      </c>
    </row>
    <row r="102" spans="1:11" ht="127.5">
      <c r="A102" s="3">
        <v>81</v>
      </c>
      <c r="B102" s="11" t="s">
        <v>163</v>
      </c>
      <c r="C102" s="10"/>
      <c r="D102" s="7" t="s">
        <v>25</v>
      </c>
      <c r="E102" s="17">
        <v>30</v>
      </c>
      <c r="F102" s="8"/>
      <c r="G102" s="9">
        <v>0.08</v>
      </c>
      <c r="H102" s="23">
        <f t="shared" si="12"/>
        <v>0</v>
      </c>
      <c r="I102" s="8">
        <f t="shared" si="13"/>
        <v>0</v>
      </c>
      <c r="J102" s="23">
        <f t="shared" si="11"/>
        <v>0</v>
      </c>
      <c r="K102" s="151">
        <f t="shared" si="14"/>
        <v>0</v>
      </c>
    </row>
    <row r="103" spans="1:11" ht="127.5">
      <c r="A103" s="3">
        <v>82</v>
      </c>
      <c r="B103" s="11" t="s">
        <v>164</v>
      </c>
      <c r="C103" s="10"/>
      <c r="D103" s="7" t="s">
        <v>25</v>
      </c>
      <c r="E103" s="17">
        <v>60</v>
      </c>
      <c r="F103" s="8"/>
      <c r="G103" s="9">
        <v>0.08</v>
      </c>
      <c r="H103" s="23">
        <f t="shared" si="12"/>
        <v>0</v>
      </c>
      <c r="I103" s="8">
        <f t="shared" si="13"/>
        <v>0</v>
      </c>
      <c r="J103" s="23">
        <f t="shared" si="11"/>
        <v>0</v>
      </c>
      <c r="K103" s="151">
        <f t="shared" si="14"/>
        <v>0</v>
      </c>
    </row>
    <row r="104" spans="1:11" s="55" customFormat="1" ht="127.5">
      <c r="A104" s="3">
        <v>83</v>
      </c>
      <c r="B104" s="11" t="s">
        <v>165</v>
      </c>
      <c r="C104" s="10"/>
      <c r="D104" s="7" t="s">
        <v>25</v>
      </c>
      <c r="E104" s="17">
        <v>100</v>
      </c>
      <c r="F104" s="8"/>
      <c r="G104" s="9">
        <v>0.08</v>
      </c>
      <c r="H104" s="23">
        <f t="shared" si="12"/>
        <v>0</v>
      </c>
      <c r="I104" s="8">
        <f t="shared" si="13"/>
        <v>0</v>
      </c>
      <c r="J104" s="23">
        <f t="shared" si="11"/>
        <v>0</v>
      </c>
      <c r="K104" s="151">
        <f t="shared" si="14"/>
        <v>0</v>
      </c>
    </row>
    <row r="105" spans="1:11" s="55" customFormat="1" ht="127.5">
      <c r="A105" s="3">
        <v>84</v>
      </c>
      <c r="B105" s="11" t="s">
        <v>166</v>
      </c>
      <c r="C105" s="10"/>
      <c r="D105" s="7" t="s">
        <v>25</v>
      </c>
      <c r="E105" s="17">
        <v>70</v>
      </c>
      <c r="F105" s="8"/>
      <c r="G105" s="9">
        <v>0.08</v>
      </c>
      <c r="H105" s="23">
        <f t="shared" si="12"/>
        <v>0</v>
      </c>
      <c r="I105" s="8">
        <f t="shared" si="13"/>
        <v>0</v>
      </c>
      <c r="J105" s="23">
        <f t="shared" si="11"/>
        <v>0</v>
      </c>
      <c r="K105" s="151">
        <f t="shared" si="14"/>
        <v>0</v>
      </c>
    </row>
    <row r="106" spans="1:11" s="55" customFormat="1" ht="25.5">
      <c r="A106" s="3">
        <v>85</v>
      </c>
      <c r="B106" s="50" t="s">
        <v>71</v>
      </c>
      <c r="C106" s="51"/>
      <c r="D106" s="52" t="s">
        <v>21</v>
      </c>
      <c r="E106" s="75">
        <v>5</v>
      </c>
      <c r="F106" s="53"/>
      <c r="G106" s="54">
        <v>0.08</v>
      </c>
      <c r="H106" s="23">
        <f t="shared" si="12"/>
        <v>0</v>
      </c>
      <c r="I106" s="8">
        <f t="shared" si="13"/>
        <v>0</v>
      </c>
      <c r="J106" s="23">
        <f t="shared" si="11"/>
        <v>0</v>
      </c>
      <c r="K106" s="151">
        <f t="shared" si="14"/>
        <v>0</v>
      </c>
    </row>
    <row r="107" spans="1:11" ht="25.5">
      <c r="A107" s="3">
        <v>86</v>
      </c>
      <c r="B107" s="11" t="s">
        <v>70</v>
      </c>
      <c r="C107" s="10"/>
      <c r="D107" s="7" t="s">
        <v>25</v>
      </c>
      <c r="E107" s="17">
        <v>60</v>
      </c>
      <c r="F107" s="8"/>
      <c r="G107" s="9">
        <v>0.08</v>
      </c>
      <c r="H107" s="23">
        <f t="shared" si="12"/>
        <v>0</v>
      </c>
      <c r="I107" s="8">
        <f t="shared" si="13"/>
        <v>0</v>
      </c>
      <c r="J107" s="23">
        <f t="shared" si="11"/>
        <v>0</v>
      </c>
      <c r="K107" s="151">
        <f t="shared" si="14"/>
        <v>0</v>
      </c>
    </row>
    <row r="108" spans="1:11" ht="25.5">
      <c r="A108" s="3">
        <v>87</v>
      </c>
      <c r="B108" s="5" t="s">
        <v>267</v>
      </c>
      <c r="C108" s="6"/>
      <c r="D108" s="7" t="s">
        <v>13</v>
      </c>
      <c r="E108" s="17">
        <v>500</v>
      </c>
      <c r="F108" s="8"/>
      <c r="G108" s="9">
        <v>0.08</v>
      </c>
      <c r="H108" s="23">
        <f t="shared" si="12"/>
        <v>0</v>
      </c>
      <c r="I108" s="8">
        <f t="shared" si="13"/>
        <v>0</v>
      </c>
      <c r="J108" s="23">
        <f t="shared" si="11"/>
        <v>0</v>
      </c>
      <c r="K108" s="151">
        <f t="shared" si="14"/>
        <v>0</v>
      </c>
    </row>
    <row r="109" spans="1:11" ht="25.5">
      <c r="A109" s="3">
        <v>88</v>
      </c>
      <c r="B109" s="5" t="s">
        <v>269</v>
      </c>
      <c r="C109" s="6"/>
      <c r="D109" s="7" t="s">
        <v>16</v>
      </c>
      <c r="E109" s="17">
        <v>10</v>
      </c>
      <c r="F109" s="8"/>
      <c r="G109" s="9">
        <v>0.08</v>
      </c>
      <c r="H109" s="23">
        <f t="shared" si="12"/>
        <v>0</v>
      </c>
      <c r="I109" s="8">
        <f t="shared" si="13"/>
        <v>0</v>
      </c>
      <c r="J109" s="23">
        <f t="shared" si="11"/>
        <v>0</v>
      </c>
      <c r="K109" s="151">
        <f t="shared" si="14"/>
        <v>0</v>
      </c>
    </row>
    <row r="110" spans="1:11" s="55" customFormat="1" ht="51">
      <c r="A110" s="3">
        <v>89</v>
      </c>
      <c r="B110" s="50" t="s">
        <v>63</v>
      </c>
      <c r="C110" s="152"/>
      <c r="D110" s="153" t="s">
        <v>13</v>
      </c>
      <c r="E110" s="75">
        <v>5</v>
      </c>
      <c r="F110" s="154"/>
      <c r="G110" s="54">
        <v>0.08</v>
      </c>
      <c r="H110" s="23">
        <f t="shared" si="12"/>
        <v>0</v>
      </c>
      <c r="I110" s="8">
        <f t="shared" si="13"/>
        <v>0</v>
      </c>
      <c r="J110" s="23">
        <f t="shared" si="11"/>
        <v>0</v>
      </c>
      <c r="K110" s="151">
        <f t="shared" si="14"/>
        <v>0</v>
      </c>
    </row>
    <row r="111" spans="1:11" s="55" customFormat="1" ht="25.5">
      <c r="A111" s="3">
        <v>90</v>
      </c>
      <c r="B111" s="50" t="s">
        <v>64</v>
      </c>
      <c r="C111" s="152"/>
      <c r="D111" s="153" t="s">
        <v>25</v>
      </c>
      <c r="E111" s="75">
        <v>5</v>
      </c>
      <c r="F111" s="154"/>
      <c r="G111" s="54">
        <v>0.08</v>
      </c>
      <c r="H111" s="23">
        <f t="shared" si="12"/>
        <v>0</v>
      </c>
      <c r="I111" s="8">
        <f t="shared" si="13"/>
        <v>0</v>
      </c>
      <c r="J111" s="23">
        <f t="shared" si="11"/>
        <v>0</v>
      </c>
      <c r="K111" s="151">
        <f t="shared" si="14"/>
        <v>0</v>
      </c>
    </row>
    <row r="112" spans="1:11">
      <c r="A112" s="3">
        <v>91</v>
      </c>
      <c r="B112" s="11" t="s">
        <v>65</v>
      </c>
      <c r="C112" s="10"/>
      <c r="D112" s="7" t="s">
        <v>16</v>
      </c>
      <c r="E112" s="17">
        <v>5</v>
      </c>
      <c r="F112" s="8"/>
      <c r="G112" s="9">
        <v>0.08</v>
      </c>
      <c r="H112" s="23">
        <f t="shared" si="12"/>
        <v>0</v>
      </c>
      <c r="I112" s="8">
        <f t="shared" si="13"/>
        <v>0</v>
      </c>
      <c r="J112" s="23">
        <f t="shared" si="11"/>
        <v>0</v>
      </c>
      <c r="K112" s="151">
        <f t="shared" si="14"/>
        <v>0</v>
      </c>
    </row>
    <row r="113" spans="1:11" ht="229.5">
      <c r="A113" s="3">
        <v>92</v>
      </c>
      <c r="B113" s="11" t="s">
        <v>167</v>
      </c>
      <c r="C113" s="10"/>
      <c r="D113" s="7" t="s">
        <v>16</v>
      </c>
      <c r="E113" s="17">
        <v>60</v>
      </c>
      <c r="F113" s="8"/>
      <c r="G113" s="9">
        <v>0.08</v>
      </c>
      <c r="H113" s="23">
        <f t="shared" si="12"/>
        <v>0</v>
      </c>
      <c r="I113" s="8">
        <f t="shared" si="13"/>
        <v>0</v>
      </c>
      <c r="J113" s="23">
        <f t="shared" si="11"/>
        <v>0</v>
      </c>
      <c r="K113" s="151">
        <f t="shared" si="14"/>
        <v>0</v>
      </c>
    </row>
    <row r="114" spans="1:11">
      <c r="A114" s="3">
        <v>93</v>
      </c>
      <c r="B114" s="11" t="s">
        <v>66</v>
      </c>
      <c r="C114" s="10"/>
      <c r="D114" s="7" t="s">
        <v>13</v>
      </c>
      <c r="E114" s="17">
        <v>5</v>
      </c>
      <c r="F114" s="8"/>
      <c r="G114" s="9">
        <v>0.08</v>
      </c>
      <c r="H114" s="23">
        <f t="shared" si="12"/>
        <v>0</v>
      </c>
      <c r="I114" s="8">
        <f t="shared" si="13"/>
        <v>0</v>
      </c>
      <c r="J114" s="23">
        <f t="shared" si="11"/>
        <v>0</v>
      </c>
      <c r="K114" s="151">
        <f t="shared" si="14"/>
        <v>0</v>
      </c>
    </row>
    <row r="115" spans="1:11">
      <c r="A115" s="226" t="s">
        <v>67</v>
      </c>
      <c r="B115" s="227"/>
      <c r="C115" s="227"/>
      <c r="D115" s="227"/>
      <c r="E115" s="227"/>
      <c r="F115" s="227"/>
      <c r="G115" s="227"/>
      <c r="H115" s="228"/>
      <c r="I115" s="24">
        <f>SUM(I22:I114)</f>
        <v>0</v>
      </c>
      <c r="J115" s="25">
        <f>SUM(J22:J114)</f>
        <v>0</v>
      </c>
      <c r="K115" s="193">
        <f>SUM(K22:K114)</f>
        <v>0</v>
      </c>
    </row>
    <row r="116" spans="1:11">
      <c r="K116" s="157"/>
    </row>
    <row r="117" spans="1:11">
      <c r="B117" s="207" t="s">
        <v>302</v>
      </c>
      <c r="C117" s="207"/>
      <c r="D117" s="207"/>
      <c r="E117" s="208"/>
      <c r="F117" s="207"/>
    </row>
    <row r="118" spans="1:11">
      <c r="B118" s="207" t="s">
        <v>303</v>
      </c>
      <c r="C118" s="207"/>
      <c r="D118" s="207"/>
      <c r="E118" s="208"/>
      <c r="F118" s="207"/>
    </row>
  </sheetData>
  <sortState ref="A4:K95">
    <sortCondition ref="A3:A95"/>
  </sortState>
  <mergeCells count="21">
    <mergeCell ref="C13:H13"/>
    <mergeCell ref="C14:H14"/>
    <mergeCell ref="C15:H15"/>
    <mergeCell ref="C16:H16"/>
    <mergeCell ref="C17:H17"/>
    <mergeCell ref="A20:K20"/>
    <mergeCell ref="A115:H115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25" sqref="M25"/>
    </sheetView>
  </sheetViews>
  <sheetFormatPr defaultRowHeight="15"/>
  <cols>
    <col min="2" max="2" width="44.7109375" customWidth="1"/>
    <col min="3" max="3" width="15.28515625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 ht="24" customHeight="1">
      <c r="A3" s="248" t="s">
        <v>305</v>
      </c>
      <c r="B3" s="249"/>
      <c r="C3" s="257"/>
      <c r="D3" s="257"/>
      <c r="E3" s="257"/>
      <c r="F3" s="257"/>
      <c r="G3" s="257"/>
      <c r="H3" s="257"/>
      <c r="I3" s="257"/>
      <c r="J3" s="257"/>
      <c r="K3" s="257"/>
    </row>
    <row r="4" spans="1:11" ht="23.25" customHeight="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 ht="24" customHeight="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 ht="23.25" customHeight="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 ht="21.75" customHeight="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 ht="24" customHeight="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 s="209" customFormat="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 ht="21.75" customHeight="1">
      <c r="A12" s="261" t="s">
        <v>312</v>
      </c>
      <c r="B12" s="261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 ht="24" customHeight="1">
      <c r="A13" s="261"/>
      <c r="B13" s="261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 ht="25.5" customHeight="1">
      <c r="A14" s="261"/>
      <c r="B14" s="261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 ht="22.5" customHeight="1">
      <c r="A15" s="261"/>
      <c r="B15" s="261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 ht="23.25" customHeight="1">
      <c r="A16" s="261"/>
      <c r="B16" s="261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 ht="24" customHeight="1">
      <c r="A17" s="261"/>
      <c r="B17" s="26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18" spans="1:11">
      <c r="A18" s="218"/>
      <c r="B18" s="218"/>
      <c r="C18" s="217"/>
      <c r="D18" s="217"/>
      <c r="E18" s="217"/>
      <c r="F18" s="217"/>
      <c r="G18" s="217"/>
      <c r="H18" s="217"/>
      <c r="I18" s="217"/>
      <c r="J18" s="217"/>
      <c r="K18" s="217"/>
    </row>
    <row r="20" spans="1:11" s="209" customFormat="1" ht="15" customHeight="1">
      <c r="A20" s="254" t="s">
        <v>253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6"/>
    </row>
    <row r="21" spans="1:11" ht="48">
      <c r="A21" s="39" t="s">
        <v>1</v>
      </c>
      <c r="B21" s="40" t="s">
        <v>2</v>
      </c>
      <c r="C21" s="40" t="s">
        <v>3</v>
      </c>
      <c r="D21" s="27" t="s">
        <v>4</v>
      </c>
      <c r="E21" s="27" t="s">
        <v>5</v>
      </c>
      <c r="F21" s="28" t="s">
        <v>6</v>
      </c>
      <c r="G21" s="29" t="s">
        <v>7</v>
      </c>
      <c r="H21" s="27" t="s">
        <v>177</v>
      </c>
      <c r="I21" s="27" t="s">
        <v>9</v>
      </c>
      <c r="J21" s="27" t="s">
        <v>10</v>
      </c>
      <c r="K21" s="27" t="s">
        <v>11</v>
      </c>
    </row>
    <row r="22" spans="1:11" ht="72.75">
      <c r="A22" s="2">
        <v>1</v>
      </c>
      <c r="B22" s="126" t="s">
        <v>244</v>
      </c>
      <c r="C22" s="127"/>
      <c r="D22" s="81" t="s">
        <v>25</v>
      </c>
      <c r="E22" s="81">
        <v>10</v>
      </c>
      <c r="F22" s="127"/>
      <c r="G22" s="132">
        <v>0.23</v>
      </c>
      <c r="H22" s="41">
        <f t="shared" ref="H22:H28" si="0">ROUND(F22+F22*G22,2)</f>
        <v>0</v>
      </c>
      <c r="I22" s="128">
        <f>E22*F22</f>
        <v>0</v>
      </c>
      <c r="J22" s="128">
        <f>E22*H22</f>
        <v>0</v>
      </c>
      <c r="K22" s="128">
        <f>J22-I22</f>
        <v>0</v>
      </c>
    </row>
    <row r="23" spans="1:11" ht="180">
      <c r="A23" s="2">
        <v>2</v>
      </c>
      <c r="B23" s="129" t="s">
        <v>245</v>
      </c>
      <c r="C23" s="127"/>
      <c r="D23" s="81" t="s">
        <v>25</v>
      </c>
      <c r="E23" s="81">
        <v>10</v>
      </c>
      <c r="F23" s="127"/>
      <c r="G23" s="133">
        <v>0.08</v>
      </c>
      <c r="H23" s="41">
        <f t="shared" si="0"/>
        <v>0</v>
      </c>
      <c r="I23" s="128">
        <f t="shared" ref="I23:I28" si="1">E23*F23</f>
        <v>0</v>
      </c>
      <c r="J23" s="128">
        <f t="shared" ref="J23:J28" si="2">E23*H23</f>
        <v>0</v>
      </c>
      <c r="K23" s="128">
        <f t="shared" ref="K23:K28" si="3">J23-I23</f>
        <v>0</v>
      </c>
    </row>
    <row r="24" spans="1:11" ht="192">
      <c r="A24" s="2">
        <v>3</v>
      </c>
      <c r="B24" s="129" t="s">
        <v>246</v>
      </c>
      <c r="C24" s="127"/>
      <c r="D24" s="81" t="s">
        <v>25</v>
      </c>
      <c r="E24" s="81">
        <v>30</v>
      </c>
      <c r="F24" s="127"/>
      <c r="G24" s="133">
        <v>0.08</v>
      </c>
      <c r="H24" s="41">
        <f t="shared" si="0"/>
        <v>0</v>
      </c>
      <c r="I24" s="128">
        <f t="shared" si="1"/>
        <v>0</v>
      </c>
      <c r="J24" s="128">
        <f t="shared" si="2"/>
        <v>0</v>
      </c>
      <c r="K24" s="128">
        <f t="shared" si="3"/>
        <v>0</v>
      </c>
    </row>
    <row r="25" spans="1:11" ht="192">
      <c r="A25" s="2">
        <v>4</v>
      </c>
      <c r="B25" s="129" t="s">
        <v>321</v>
      </c>
      <c r="C25" s="127"/>
      <c r="D25" s="81" t="s">
        <v>25</v>
      </c>
      <c r="E25" s="81">
        <v>15</v>
      </c>
      <c r="F25" s="127"/>
      <c r="G25" s="133">
        <v>0.08</v>
      </c>
      <c r="H25" s="41">
        <f t="shared" si="0"/>
        <v>0</v>
      </c>
      <c r="I25" s="128">
        <f t="shared" si="1"/>
        <v>0</v>
      </c>
      <c r="J25" s="128">
        <f t="shared" si="2"/>
        <v>0</v>
      </c>
      <c r="K25" s="128">
        <f t="shared" si="3"/>
        <v>0</v>
      </c>
    </row>
    <row r="26" spans="1:11" ht="180">
      <c r="A26" s="2">
        <v>5</v>
      </c>
      <c r="B26" s="129" t="s">
        <v>320</v>
      </c>
      <c r="C26" s="127"/>
      <c r="D26" s="81" t="s">
        <v>25</v>
      </c>
      <c r="E26" s="81">
        <v>40</v>
      </c>
      <c r="F26" s="127"/>
      <c r="G26" s="133">
        <v>0.08</v>
      </c>
      <c r="H26" s="41">
        <f t="shared" si="0"/>
        <v>0</v>
      </c>
      <c r="I26" s="128">
        <f t="shared" si="1"/>
        <v>0</v>
      </c>
      <c r="J26" s="128">
        <f t="shared" si="2"/>
        <v>0</v>
      </c>
      <c r="K26" s="128">
        <f t="shared" si="3"/>
        <v>0</v>
      </c>
    </row>
    <row r="27" spans="1:11" ht="60">
      <c r="A27" s="2">
        <v>6</v>
      </c>
      <c r="B27" s="129" t="s">
        <v>319</v>
      </c>
      <c r="C27" s="127"/>
      <c r="D27" s="130" t="s">
        <v>25</v>
      </c>
      <c r="E27" s="81">
        <v>10</v>
      </c>
      <c r="F27" s="131"/>
      <c r="G27" s="133">
        <v>0.08</v>
      </c>
      <c r="H27" s="41">
        <f t="shared" si="0"/>
        <v>0</v>
      </c>
      <c r="I27" s="128">
        <f t="shared" si="1"/>
        <v>0</v>
      </c>
      <c r="J27" s="128">
        <f t="shared" si="2"/>
        <v>0</v>
      </c>
      <c r="K27" s="128">
        <f t="shared" si="3"/>
        <v>0</v>
      </c>
    </row>
    <row r="28" spans="1:11" ht="60">
      <c r="A28" s="2">
        <v>7</v>
      </c>
      <c r="B28" s="129" t="s">
        <v>247</v>
      </c>
      <c r="C28" s="127"/>
      <c r="D28" s="130" t="s">
        <v>25</v>
      </c>
      <c r="E28" s="81">
        <v>300</v>
      </c>
      <c r="F28" s="131"/>
      <c r="G28" s="133">
        <v>0.08</v>
      </c>
      <c r="H28" s="41">
        <f t="shared" si="0"/>
        <v>0</v>
      </c>
      <c r="I28" s="128">
        <f t="shared" si="1"/>
        <v>0</v>
      </c>
      <c r="J28" s="128">
        <f t="shared" si="2"/>
        <v>0</v>
      </c>
      <c r="K28" s="128">
        <f t="shared" si="3"/>
        <v>0</v>
      </c>
    </row>
    <row r="29" spans="1:11">
      <c r="A29" s="251" t="s">
        <v>67</v>
      </c>
      <c r="B29" s="252"/>
      <c r="C29" s="252"/>
      <c r="D29" s="252"/>
      <c r="E29" s="252"/>
      <c r="F29" s="252"/>
      <c r="G29" s="252"/>
      <c r="H29" s="253"/>
      <c r="I29" s="206">
        <f>SUM(I22:I28)</f>
        <v>0</v>
      </c>
      <c r="J29" s="206">
        <f>SUM(J22:J28)</f>
        <v>0</v>
      </c>
      <c r="K29" s="206">
        <f>SUM(K22:K28)</f>
        <v>0</v>
      </c>
    </row>
    <row r="31" spans="1:11">
      <c r="B31" s="209" t="s">
        <v>302</v>
      </c>
      <c r="C31" s="209"/>
      <c r="D31" s="209"/>
      <c r="E31" s="209"/>
      <c r="F31" s="209"/>
    </row>
    <row r="32" spans="1:11">
      <c r="B32" s="209" t="s">
        <v>303</v>
      </c>
      <c r="C32" s="209"/>
      <c r="D32" s="209"/>
      <c r="E32" s="209"/>
      <c r="F32" s="209"/>
    </row>
  </sheetData>
  <mergeCells count="21">
    <mergeCell ref="A29:H29"/>
    <mergeCell ref="A20:K20"/>
    <mergeCell ref="C3:K3"/>
    <mergeCell ref="C4:K4"/>
    <mergeCell ref="C7:K7"/>
    <mergeCell ref="C8:K8"/>
    <mergeCell ref="C5:K5"/>
    <mergeCell ref="C6:K6"/>
    <mergeCell ref="A12:B17"/>
    <mergeCell ref="C16:H16"/>
    <mergeCell ref="C17:H17"/>
    <mergeCell ref="C12:H12"/>
    <mergeCell ref="C13:H13"/>
    <mergeCell ref="C14:H14"/>
    <mergeCell ref="C15:H15"/>
    <mergeCell ref="A6:B6"/>
    <mergeCell ref="A7:B7"/>
    <mergeCell ref="A8:B8"/>
    <mergeCell ref="A1:K1"/>
    <mergeCell ref="A5:B5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40" workbookViewId="0">
      <selection sqref="A1:K17"/>
    </sheetView>
  </sheetViews>
  <sheetFormatPr defaultRowHeight="15"/>
  <cols>
    <col min="1" max="1" width="3.140625" bestFit="1" customWidth="1"/>
    <col min="2" max="2" width="53.7109375" customWidth="1"/>
    <col min="3" max="3" width="22.5703125" customWidth="1"/>
    <col min="9" max="10" width="10.85546875" bestFit="1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>
      <c r="A3" s="248" t="s">
        <v>305</v>
      </c>
      <c r="B3" s="249"/>
      <c r="C3" s="258"/>
      <c r="D3" s="259"/>
      <c r="E3" s="259"/>
      <c r="F3" s="259"/>
      <c r="G3" s="259"/>
      <c r="H3" s="259"/>
      <c r="I3" s="259"/>
      <c r="J3" s="259"/>
      <c r="K3" s="260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6" t="s">
        <v>312</v>
      </c>
      <c r="B12" s="267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8"/>
      <c r="B13" s="269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8"/>
      <c r="B14" s="269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8"/>
      <c r="B15" s="269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8"/>
      <c r="B16" s="269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70"/>
      <c r="B17" s="27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 s="209" customFormat="1">
      <c r="A20" s="273" t="s">
        <v>72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</row>
    <row r="21" spans="1:11" ht="36">
      <c r="A21" s="26" t="s">
        <v>1</v>
      </c>
      <c r="B21" s="27" t="s">
        <v>2</v>
      </c>
      <c r="C21" s="27" t="s">
        <v>3</v>
      </c>
      <c r="D21" s="27" t="s">
        <v>4</v>
      </c>
      <c r="E21" s="117" t="s">
        <v>5</v>
      </c>
      <c r="F21" s="28" t="s">
        <v>6</v>
      </c>
      <c r="G21" s="29" t="s">
        <v>7</v>
      </c>
      <c r="H21" s="27" t="s">
        <v>8</v>
      </c>
      <c r="I21" s="27" t="s">
        <v>9</v>
      </c>
      <c r="J21" s="27" t="s">
        <v>10</v>
      </c>
      <c r="K21" s="27" t="s">
        <v>11</v>
      </c>
    </row>
    <row r="22" spans="1:11" ht="24">
      <c r="A22" s="30">
        <v>1</v>
      </c>
      <c r="B22" s="31" t="s">
        <v>73</v>
      </c>
      <c r="C22" s="32"/>
      <c r="D22" s="32" t="s">
        <v>13</v>
      </c>
      <c r="E22" s="136">
        <v>20</v>
      </c>
      <c r="F22" s="33"/>
      <c r="G22" s="34">
        <v>0.08</v>
      </c>
      <c r="H22" s="33">
        <f t="shared" ref="H22:H55" si="0">ROUND(F22+F22*G22,2)</f>
        <v>0</v>
      </c>
      <c r="I22" s="33">
        <f t="shared" ref="I22:I55" si="1">F22*E22</f>
        <v>0</v>
      </c>
      <c r="J22" s="33">
        <f t="shared" ref="J22:J55" si="2">E22*H22</f>
        <v>0</v>
      </c>
      <c r="K22" s="33">
        <f t="shared" ref="K22:K56" si="3">J22-I22</f>
        <v>0</v>
      </c>
    </row>
    <row r="23" spans="1:11" s="119" customFormat="1">
      <c r="A23" s="136">
        <v>2</v>
      </c>
      <c r="B23" s="171" t="s">
        <v>271</v>
      </c>
      <c r="C23" s="172"/>
      <c r="D23" s="172" t="s">
        <v>13</v>
      </c>
      <c r="E23" s="136">
        <v>5</v>
      </c>
      <c r="F23" s="173"/>
      <c r="G23" s="174">
        <v>0.23</v>
      </c>
      <c r="H23" s="33">
        <f t="shared" si="0"/>
        <v>0</v>
      </c>
      <c r="I23" s="33">
        <f t="shared" si="1"/>
        <v>0</v>
      </c>
      <c r="J23" s="33">
        <f t="shared" si="2"/>
        <v>0</v>
      </c>
      <c r="K23" s="33">
        <f t="shared" si="3"/>
        <v>0</v>
      </c>
    </row>
    <row r="24" spans="1:11" s="119" customFormat="1">
      <c r="A24" s="136">
        <v>3</v>
      </c>
      <c r="B24" s="175" t="s">
        <v>74</v>
      </c>
      <c r="C24" s="172"/>
      <c r="D24" s="172" t="s">
        <v>13</v>
      </c>
      <c r="E24" s="136">
        <v>4000</v>
      </c>
      <c r="F24" s="173"/>
      <c r="G24" s="174">
        <v>0.08</v>
      </c>
      <c r="H24" s="33">
        <f t="shared" si="0"/>
        <v>0</v>
      </c>
      <c r="I24" s="33">
        <f t="shared" si="1"/>
        <v>0</v>
      </c>
      <c r="J24" s="33">
        <f t="shared" si="2"/>
        <v>0</v>
      </c>
      <c r="K24" s="33">
        <f t="shared" si="3"/>
        <v>0</v>
      </c>
    </row>
    <row r="25" spans="1:11" s="119" customFormat="1">
      <c r="A25" s="30">
        <v>4</v>
      </c>
      <c r="B25" s="175" t="s">
        <v>75</v>
      </c>
      <c r="C25" s="172"/>
      <c r="D25" s="172" t="s">
        <v>13</v>
      </c>
      <c r="E25" s="136">
        <v>3500</v>
      </c>
      <c r="F25" s="173"/>
      <c r="G25" s="174">
        <v>0.08</v>
      </c>
      <c r="H25" s="33">
        <f t="shared" si="0"/>
        <v>0</v>
      </c>
      <c r="I25" s="33">
        <f t="shared" si="1"/>
        <v>0</v>
      </c>
      <c r="J25" s="33">
        <f t="shared" si="2"/>
        <v>0</v>
      </c>
      <c r="K25" s="33">
        <f t="shared" si="3"/>
        <v>0</v>
      </c>
    </row>
    <row r="26" spans="1:11" s="119" customFormat="1" ht="24">
      <c r="A26" s="136">
        <v>5</v>
      </c>
      <c r="B26" s="175" t="s">
        <v>272</v>
      </c>
      <c r="C26" s="172"/>
      <c r="D26" s="172" t="s">
        <v>21</v>
      </c>
      <c r="E26" s="136">
        <v>1</v>
      </c>
      <c r="F26" s="173"/>
      <c r="G26" s="174">
        <v>0.08</v>
      </c>
      <c r="H26" s="33">
        <f t="shared" si="0"/>
        <v>0</v>
      </c>
      <c r="I26" s="33">
        <f t="shared" si="1"/>
        <v>0</v>
      </c>
      <c r="J26" s="33">
        <f t="shared" si="2"/>
        <v>0</v>
      </c>
      <c r="K26" s="33">
        <f t="shared" si="3"/>
        <v>0</v>
      </c>
    </row>
    <row r="27" spans="1:11" s="119" customFormat="1" ht="84">
      <c r="A27" s="136">
        <v>6</v>
      </c>
      <c r="B27" s="175" t="s">
        <v>76</v>
      </c>
      <c r="C27" s="172"/>
      <c r="D27" s="172" t="s">
        <v>21</v>
      </c>
      <c r="E27" s="136">
        <v>100</v>
      </c>
      <c r="F27" s="173"/>
      <c r="G27" s="174">
        <v>0.08</v>
      </c>
      <c r="H27" s="33">
        <f t="shared" si="0"/>
        <v>0</v>
      </c>
      <c r="I27" s="33">
        <f t="shared" si="1"/>
        <v>0</v>
      </c>
      <c r="J27" s="33">
        <f t="shared" si="2"/>
        <v>0</v>
      </c>
      <c r="K27" s="33">
        <f t="shared" si="3"/>
        <v>0</v>
      </c>
    </row>
    <row r="28" spans="1:11" ht="36">
      <c r="A28" s="30">
        <v>7</v>
      </c>
      <c r="B28" s="35" t="s">
        <v>77</v>
      </c>
      <c r="C28" s="32"/>
      <c r="D28" s="32" t="s">
        <v>13</v>
      </c>
      <c r="E28" s="136">
        <v>20</v>
      </c>
      <c r="F28" s="33"/>
      <c r="G28" s="34">
        <v>0.08</v>
      </c>
      <c r="H28" s="33">
        <f t="shared" si="0"/>
        <v>0</v>
      </c>
      <c r="I28" s="33">
        <f t="shared" si="1"/>
        <v>0</v>
      </c>
      <c r="J28" s="33">
        <f t="shared" si="2"/>
        <v>0</v>
      </c>
      <c r="K28" s="33">
        <f t="shared" si="3"/>
        <v>0</v>
      </c>
    </row>
    <row r="29" spans="1:11" ht="60">
      <c r="A29" s="136">
        <v>8</v>
      </c>
      <c r="B29" s="31" t="s">
        <v>78</v>
      </c>
      <c r="C29" s="32"/>
      <c r="D29" s="32" t="s">
        <v>25</v>
      </c>
      <c r="E29" s="136">
        <v>30</v>
      </c>
      <c r="F29" s="33"/>
      <c r="G29" s="34">
        <v>0.08</v>
      </c>
      <c r="H29" s="33">
        <f t="shared" si="0"/>
        <v>0</v>
      </c>
      <c r="I29" s="33">
        <f t="shared" si="1"/>
        <v>0</v>
      </c>
      <c r="J29" s="33">
        <f t="shared" si="2"/>
        <v>0</v>
      </c>
      <c r="K29" s="33">
        <f t="shared" si="3"/>
        <v>0</v>
      </c>
    </row>
    <row r="30" spans="1:11" ht="36">
      <c r="A30" s="136">
        <v>9</v>
      </c>
      <c r="B30" s="31" t="s">
        <v>79</v>
      </c>
      <c r="C30" s="32"/>
      <c r="D30" s="32" t="s">
        <v>25</v>
      </c>
      <c r="E30" s="136">
        <v>5300</v>
      </c>
      <c r="F30" s="33"/>
      <c r="G30" s="34">
        <v>0.08</v>
      </c>
      <c r="H30" s="33">
        <f t="shared" si="0"/>
        <v>0</v>
      </c>
      <c r="I30" s="33">
        <f t="shared" si="1"/>
        <v>0</v>
      </c>
      <c r="J30" s="33">
        <f t="shared" si="2"/>
        <v>0</v>
      </c>
      <c r="K30" s="33">
        <f t="shared" si="3"/>
        <v>0</v>
      </c>
    </row>
    <row r="31" spans="1:11" ht="36">
      <c r="A31" s="30">
        <v>10</v>
      </c>
      <c r="B31" s="31" t="s">
        <v>80</v>
      </c>
      <c r="C31" s="32"/>
      <c r="D31" s="32" t="s">
        <v>25</v>
      </c>
      <c r="E31" s="136">
        <v>3500</v>
      </c>
      <c r="F31" s="33"/>
      <c r="G31" s="34">
        <v>0.08</v>
      </c>
      <c r="H31" s="33">
        <f t="shared" si="0"/>
        <v>0</v>
      </c>
      <c r="I31" s="33">
        <f t="shared" si="1"/>
        <v>0</v>
      </c>
      <c r="J31" s="33">
        <f t="shared" si="2"/>
        <v>0</v>
      </c>
      <c r="K31" s="33">
        <f t="shared" si="3"/>
        <v>0</v>
      </c>
    </row>
    <row r="32" spans="1:11" ht="36">
      <c r="A32" s="136">
        <v>11</v>
      </c>
      <c r="B32" s="31" t="s">
        <v>81</v>
      </c>
      <c r="C32" s="32"/>
      <c r="D32" s="32" t="s">
        <v>25</v>
      </c>
      <c r="E32" s="136">
        <v>5000</v>
      </c>
      <c r="F32" s="33"/>
      <c r="G32" s="34">
        <v>0.08</v>
      </c>
      <c r="H32" s="33">
        <f t="shared" si="0"/>
        <v>0</v>
      </c>
      <c r="I32" s="33">
        <f t="shared" si="1"/>
        <v>0</v>
      </c>
      <c r="J32" s="33">
        <f t="shared" si="2"/>
        <v>0</v>
      </c>
      <c r="K32" s="33">
        <f t="shared" si="3"/>
        <v>0</v>
      </c>
    </row>
    <row r="33" spans="1:11" ht="24">
      <c r="A33" s="136">
        <v>12</v>
      </c>
      <c r="B33" s="31" t="s">
        <v>82</v>
      </c>
      <c r="C33" s="32"/>
      <c r="D33" s="32" t="s">
        <v>25</v>
      </c>
      <c r="E33" s="136">
        <v>50</v>
      </c>
      <c r="F33" s="33"/>
      <c r="G33" s="34">
        <v>0.08</v>
      </c>
      <c r="H33" s="33">
        <f t="shared" si="0"/>
        <v>0</v>
      </c>
      <c r="I33" s="33">
        <f t="shared" si="1"/>
        <v>0</v>
      </c>
      <c r="J33" s="33">
        <f t="shared" si="2"/>
        <v>0</v>
      </c>
      <c r="K33" s="33">
        <f t="shared" si="3"/>
        <v>0</v>
      </c>
    </row>
    <row r="34" spans="1:11" ht="24">
      <c r="A34" s="30">
        <v>13</v>
      </c>
      <c r="B34" s="31" t="s">
        <v>83</v>
      </c>
      <c r="C34" s="32"/>
      <c r="D34" s="32" t="s">
        <v>25</v>
      </c>
      <c r="E34" s="136">
        <v>320</v>
      </c>
      <c r="F34" s="33"/>
      <c r="G34" s="34">
        <v>0.08</v>
      </c>
      <c r="H34" s="33">
        <f t="shared" si="0"/>
        <v>0</v>
      </c>
      <c r="I34" s="33">
        <f t="shared" si="1"/>
        <v>0</v>
      </c>
      <c r="J34" s="33">
        <f t="shared" si="2"/>
        <v>0</v>
      </c>
      <c r="K34" s="33">
        <f t="shared" si="3"/>
        <v>0</v>
      </c>
    </row>
    <row r="35" spans="1:11" ht="24">
      <c r="A35" s="136">
        <v>14</v>
      </c>
      <c r="B35" s="31" t="s">
        <v>84</v>
      </c>
      <c r="C35" s="32"/>
      <c r="D35" s="32" t="s">
        <v>25</v>
      </c>
      <c r="E35" s="136">
        <v>450</v>
      </c>
      <c r="F35" s="33"/>
      <c r="G35" s="34">
        <v>0.08</v>
      </c>
      <c r="H35" s="33">
        <f t="shared" si="0"/>
        <v>0</v>
      </c>
      <c r="I35" s="33">
        <f t="shared" si="1"/>
        <v>0</v>
      </c>
      <c r="J35" s="33">
        <f t="shared" si="2"/>
        <v>0</v>
      </c>
      <c r="K35" s="33">
        <f t="shared" si="3"/>
        <v>0</v>
      </c>
    </row>
    <row r="36" spans="1:11">
      <c r="A36" s="136">
        <v>15</v>
      </c>
      <c r="B36" s="31" t="s">
        <v>273</v>
      </c>
      <c r="C36" s="32"/>
      <c r="D36" s="32" t="s">
        <v>25</v>
      </c>
      <c r="E36" s="136">
        <v>20</v>
      </c>
      <c r="F36" s="33"/>
      <c r="G36" s="34">
        <v>0.08</v>
      </c>
      <c r="H36" s="33">
        <f t="shared" si="0"/>
        <v>0</v>
      </c>
      <c r="I36" s="33">
        <f t="shared" si="1"/>
        <v>0</v>
      </c>
      <c r="J36" s="33">
        <f t="shared" si="2"/>
        <v>0</v>
      </c>
      <c r="K36" s="33">
        <f t="shared" si="3"/>
        <v>0</v>
      </c>
    </row>
    <row r="37" spans="1:11">
      <c r="A37" s="30">
        <v>16</v>
      </c>
      <c r="B37" s="31" t="s">
        <v>85</v>
      </c>
      <c r="C37" s="32"/>
      <c r="D37" s="32" t="s">
        <v>13</v>
      </c>
      <c r="E37" s="136">
        <v>700</v>
      </c>
      <c r="F37" s="33"/>
      <c r="G37" s="34">
        <v>0.08</v>
      </c>
      <c r="H37" s="33">
        <f t="shared" si="0"/>
        <v>0</v>
      </c>
      <c r="I37" s="33">
        <f t="shared" si="1"/>
        <v>0</v>
      </c>
      <c r="J37" s="33">
        <f t="shared" si="2"/>
        <v>0</v>
      </c>
      <c r="K37" s="33">
        <f t="shared" si="3"/>
        <v>0</v>
      </c>
    </row>
    <row r="38" spans="1:11">
      <c r="A38" s="136">
        <v>17</v>
      </c>
      <c r="B38" s="31" t="s">
        <v>86</v>
      </c>
      <c r="C38" s="32"/>
      <c r="D38" s="32" t="s">
        <v>13</v>
      </c>
      <c r="E38" s="136">
        <v>200</v>
      </c>
      <c r="F38" s="33"/>
      <c r="G38" s="34">
        <v>0.08</v>
      </c>
      <c r="H38" s="33">
        <f t="shared" si="0"/>
        <v>0</v>
      </c>
      <c r="I38" s="33">
        <f t="shared" si="1"/>
        <v>0</v>
      </c>
      <c r="J38" s="33">
        <f t="shared" si="2"/>
        <v>0</v>
      </c>
      <c r="K38" s="33">
        <f t="shared" si="3"/>
        <v>0</v>
      </c>
    </row>
    <row r="39" spans="1:11" s="113" customFormat="1" ht="24">
      <c r="A39" s="136">
        <v>18</v>
      </c>
      <c r="B39" s="109" t="s">
        <v>87</v>
      </c>
      <c r="C39" s="110"/>
      <c r="D39" s="110" t="s">
        <v>13</v>
      </c>
      <c r="E39" s="137">
        <v>12</v>
      </c>
      <c r="F39" s="111"/>
      <c r="G39" s="112">
        <v>0.08</v>
      </c>
      <c r="H39" s="33">
        <f t="shared" si="0"/>
        <v>0</v>
      </c>
      <c r="I39" s="33">
        <f t="shared" si="1"/>
        <v>0</v>
      </c>
      <c r="J39" s="33">
        <f t="shared" si="2"/>
        <v>0</v>
      </c>
      <c r="K39" s="33">
        <f t="shared" si="3"/>
        <v>0</v>
      </c>
    </row>
    <row r="40" spans="1:11" s="113" customFormat="1" ht="36">
      <c r="A40" s="30">
        <v>19</v>
      </c>
      <c r="B40" s="109" t="s">
        <v>88</v>
      </c>
      <c r="C40" s="114"/>
      <c r="D40" s="110" t="s">
        <v>13</v>
      </c>
      <c r="E40" s="137">
        <v>6</v>
      </c>
      <c r="F40" s="111"/>
      <c r="G40" s="112">
        <v>0.08</v>
      </c>
      <c r="H40" s="33">
        <f t="shared" si="0"/>
        <v>0</v>
      </c>
      <c r="I40" s="33">
        <f t="shared" si="1"/>
        <v>0</v>
      </c>
      <c r="J40" s="33">
        <f t="shared" si="2"/>
        <v>0</v>
      </c>
      <c r="K40" s="33">
        <f t="shared" si="3"/>
        <v>0</v>
      </c>
    </row>
    <row r="41" spans="1:11" s="113" customFormat="1">
      <c r="A41" s="136">
        <v>20</v>
      </c>
      <c r="B41" s="109" t="s">
        <v>234</v>
      </c>
      <c r="C41" s="110"/>
      <c r="D41" s="110" t="s">
        <v>21</v>
      </c>
      <c r="E41" s="137">
        <v>1</v>
      </c>
      <c r="F41" s="111"/>
      <c r="G41" s="112">
        <v>0.08</v>
      </c>
      <c r="H41" s="33">
        <f t="shared" si="0"/>
        <v>0</v>
      </c>
      <c r="I41" s="33">
        <f t="shared" si="1"/>
        <v>0</v>
      </c>
      <c r="J41" s="33">
        <f t="shared" si="2"/>
        <v>0</v>
      </c>
      <c r="K41" s="33">
        <f t="shared" si="3"/>
        <v>0</v>
      </c>
    </row>
    <row r="42" spans="1:11" s="113" customFormat="1">
      <c r="A42" s="136">
        <v>21</v>
      </c>
      <c r="B42" s="109" t="s">
        <v>235</v>
      </c>
      <c r="C42" s="114"/>
      <c r="D42" s="110" t="s">
        <v>21</v>
      </c>
      <c r="E42" s="137">
        <v>1</v>
      </c>
      <c r="F42" s="111"/>
      <c r="G42" s="112">
        <v>0.08</v>
      </c>
      <c r="H42" s="33">
        <f t="shared" si="0"/>
        <v>0</v>
      </c>
      <c r="I42" s="33">
        <f t="shared" si="1"/>
        <v>0</v>
      </c>
      <c r="J42" s="33">
        <f t="shared" si="2"/>
        <v>0</v>
      </c>
      <c r="K42" s="33">
        <f t="shared" si="3"/>
        <v>0</v>
      </c>
    </row>
    <row r="43" spans="1:11">
      <c r="A43" s="30">
        <v>22</v>
      </c>
      <c r="B43" s="31" t="s">
        <v>89</v>
      </c>
      <c r="C43" s="32"/>
      <c r="D43" s="32" t="s">
        <v>13</v>
      </c>
      <c r="E43" s="136">
        <v>2500</v>
      </c>
      <c r="F43" s="33"/>
      <c r="G43" s="34">
        <v>0.08</v>
      </c>
      <c r="H43" s="33">
        <f t="shared" si="0"/>
        <v>0</v>
      </c>
      <c r="I43" s="33">
        <f t="shared" si="1"/>
        <v>0</v>
      </c>
      <c r="J43" s="33">
        <f t="shared" si="2"/>
        <v>0</v>
      </c>
      <c r="K43" s="33">
        <f t="shared" si="3"/>
        <v>0</v>
      </c>
    </row>
    <row r="44" spans="1:11">
      <c r="A44" s="136">
        <v>23</v>
      </c>
      <c r="B44" s="31" t="s">
        <v>90</v>
      </c>
      <c r="C44" s="32"/>
      <c r="D44" s="32" t="s">
        <v>13</v>
      </c>
      <c r="E44" s="136">
        <v>800</v>
      </c>
      <c r="F44" s="33"/>
      <c r="G44" s="34">
        <v>0.08</v>
      </c>
      <c r="H44" s="33">
        <f t="shared" si="0"/>
        <v>0</v>
      </c>
      <c r="I44" s="33">
        <f t="shared" si="1"/>
        <v>0</v>
      </c>
      <c r="J44" s="33">
        <f t="shared" si="2"/>
        <v>0</v>
      </c>
      <c r="K44" s="33">
        <f t="shared" si="3"/>
        <v>0</v>
      </c>
    </row>
    <row r="45" spans="1:11" ht="72">
      <c r="A45" s="136">
        <v>24</v>
      </c>
      <c r="B45" s="31" t="s">
        <v>91</v>
      </c>
      <c r="C45" s="36"/>
      <c r="D45" s="32" t="s">
        <v>25</v>
      </c>
      <c r="E45" s="136">
        <v>20</v>
      </c>
      <c r="F45" s="33"/>
      <c r="G45" s="34">
        <v>0.08</v>
      </c>
      <c r="H45" s="33">
        <f t="shared" si="0"/>
        <v>0</v>
      </c>
      <c r="I45" s="33">
        <f t="shared" si="1"/>
        <v>0</v>
      </c>
      <c r="J45" s="33">
        <f t="shared" si="2"/>
        <v>0</v>
      </c>
      <c r="K45" s="33">
        <f t="shared" si="3"/>
        <v>0</v>
      </c>
    </row>
    <row r="46" spans="1:11" ht="48">
      <c r="A46" s="30">
        <v>25</v>
      </c>
      <c r="B46" s="31" t="s">
        <v>92</v>
      </c>
      <c r="C46" s="32"/>
      <c r="D46" s="32" t="s">
        <v>25</v>
      </c>
      <c r="E46" s="136">
        <v>60</v>
      </c>
      <c r="F46" s="33"/>
      <c r="G46" s="34">
        <v>0.08</v>
      </c>
      <c r="H46" s="33">
        <f t="shared" si="0"/>
        <v>0</v>
      </c>
      <c r="I46" s="33">
        <f t="shared" si="1"/>
        <v>0</v>
      </c>
      <c r="J46" s="33">
        <f t="shared" si="2"/>
        <v>0</v>
      </c>
      <c r="K46" s="33">
        <f t="shared" si="3"/>
        <v>0</v>
      </c>
    </row>
    <row r="47" spans="1:11" ht="48">
      <c r="A47" s="136">
        <v>26</v>
      </c>
      <c r="B47" s="31" t="s">
        <v>270</v>
      </c>
      <c r="C47" s="36"/>
      <c r="D47" s="32" t="s">
        <v>25</v>
      </c>
      <c r="E47" s="136">
        <v>60</v>
      </c>
      <c r="F47" s="33"/>
      <c r="G47" s="34">
        <v>0.08</v>
      </c>
      <c r="H47" s="33">
        <f t="shared" si="0"/>
        <v>0</v>
      </c>
      <c r="I47" s="33">
        <f t="shared" si="1"/>
        <v>0</v>
      </c>
      <c r="J47" s="33">
        <f t="shared" si="2"/>
        <v>0</v>
      </c>
      <c r="K47" s="33">
        <f t="shared" si="3"/>
        <v>0</v>
      </c>
    </row>
    <row r="48" spans="1:11">
      <c r="A48" s="136">
        <v>27</v>
      </c>
      <c r="B48" s="31" t="s">
        <v>93</v>
      </c>
      <c r="C48" s="32"/>
      <c r="D48" s="32" t="s">
        <v>13</v>
      </c>
      <c r="E48" s="136">
        <v>60</v>
      </c>
      <c r="F48" s="33"/>
      <c r="G48" s="34">
        <v>0.08</v>
      </c>
      <c r="H48" s="33">
        <f t="shared" si="0"/>
        <v>0</v>
      </c>
      <c r="I48" s="33">
        <f t="shared" si="1"/>
        <v>0</v>
      </c>
      <c r="J48" s="33">
        <f t="shared" si="2"/>
        <v>0</v>
      </c>
      <c r="K48" s="33">
        <f t="shared" si="3"/>
        <v>0</v>
      </c>
    </row>
    <row r="49" spans="1:11">
      <c r="A49" s="30">
        <v>28</v>
      </c>
      <c r="B49" s="31" t="s">
        <v>94</v>
      </c>
      <c r="C49" s="37"/>
      <c r="D49" s="32" t="s">
        <v>25</v>
      </c>
      <c r="E49" s="136">
        <v>60</v>
      </c>
      <c r="F49" s="33"/>
      <c r="G49" s="34">
        <v>0.08</v>
      </c>
      <c r="H49" s="33">
        <f t="shared" si="0"/>
        <v>0</v>
      </c>
      <c r="I49" s="33">
        <f t="shared" si="1"/>
        <v>0</v>
      </c>
      <c r="J49" s="33">
        <f t="shared" si="2"/>
        <v>0</v>
      </c>
      <c r="K49" s="33">
        <f t="shared" si="3"/>
        <v>0</v>
      </c>
    </row>
    <row r="50" spans="1:11">
      <c r="A50" s="136">
        <v>29</v>
      </c>
      <c r="B50" s="31" t="s">
        <v>95</v>
      </c>
      <c r="C50" s="37"/>
      <c r="D50" s="32" t="s">
        <v>13</v>
      </c>
      <c r="E50" s="136">
        <v>250</v>
      </c>
      <c r="F50" s="33"/>
      <c r="G50" s="34">
        <v>0.08</v>
      </c>
      <c r="H50" s="33">
        <f t="shared" si="0"/>
        <v>0</v>
      </c>
      <c r="I50" s="33">
        <f t="shared" si="1"/>
        <v>0</v>
      </c>
      <c r="J50" s="33">
        <f t="shared" si="2"/>
        <v>0</v>
      </c>
      <c r="K50" s="33">
        <f t="shared" si="3"/>
        <v>0</v>
      </c>
    </row>
    <row r="51" spans="1:11" ht="24">
      <c r="A51" s="136">
        <v>30</v>
      </c>
      <c r="B51" s="38" t="s">
        <v>96</v>
      </c>
      <c r="C51" s="32"/>
      <c r="D51" s="32" t="s">
        <v>25</v>
      </c>
      <c r="E51" s="136">
        <v>30</v>
      </c>
      <c r="F51" s="33"/>
      <c r="G51" s="34">
        <v>0.08</v>
      </c>
      <c r="H51" s="33">
        <f t="shared" si="0"/>
        <v>0</v>
      </c>
      <c r="I51" s="33">
        <f t="shared" si="1"/>
        <v>0</v>
      </c>
      <c r="J51" s="33">
        <f t="shared" si="2"/>
        <v>0</v>
      </c>
      <c r="K51" s="33">
        <f t="shared" si="3"/>
        <v>0</v>
      </c>
    </row>
    <row r="52" spans="1:11" s="119" customFormat="1" ht="72">
      <c r="A52" s="30">
        <v>31</v>
      </c>
      <c r="B52" s="171" t="s">
        <v>171</v>
      </c>
      <c r="C52" s="172"/>
      <c r="D52" s="172" t="s">
        <v>13</v>
      </c>
      <c r="E52" s="136">
        <v>30</v>
      </c>
      <c r="F52" s="173"/>
      <c r="G52" s="174">
        <v>0.08</v>
      </c>
      <c r="H52" s="33">
        <f t="shared" si="0"/>
        <v>0</v>
      </c>
      <c r="I52" s="33">
        <f t="shared" si="1"/>
        <v>0</v>
      </c>
      <c r="J52" s="33">
        <f t="shared" si="2"/>
        <v>0</v>
      </c>
      <c r="K52" s="33">
        <f t="shared" si="3"/>
        <v>0</v>
      </c>
    </row>
    <row r="53" spans="1:11" ht="48">
      <c r="A53" s="136">
        <v>32</v>
      </c>
      <c r="B53" s="31" t="s">
        <v>172</v>
      </c>
      <c r="C53" s="37"/>
      <c r="D53" s="32" t="s">
        <v>13</v>
      </c>
      <c r="E53" s="136">
        <v>30</v>
      </c>
      <c r="F53" s="33"/>
      <c r="G53" s="34">
        <v>0.08</v>
      </c>
      <c r="H53" s="33">
        <f t="shared" si="0"/>
        <v>0</v>
      </c>
      <c r="I53" s="33">
        <f t="shared" si="1"/>
        <v>0</v>
      </c>
      <c r="J53" s="33">
        <f t="shared" si="2"/>
        <v>0</v>
      </c>
      <c r="K53" s="33">
        <f t="shared" si="3"/>
        <v>0</v>
      </c>
    </row>
    <row r="54" spans="1:11" ht="48">
      <c r="A54" s="136">
        <v>33</v>
      </c>
      <c r="B54" s="31" t="s">
        <v>173</v>
      </c>
      <c r="C54" s="37"/>
      <c r="D54" s="32" t="s">
        <v>13</v>
      </c>
      <c r="E54" s="136">
        <v>30</v>
      </c>
      <c r="F54" s="33"/>
      <c r="G54" s="34">
        <v>0.08</v>
      </c>
      <c r="H54" s="33">
        <f t="shared" si="0"/>
        <v>0</v>
      </c>
      <c r="I54" s="33">
        <f t="shared" si="1"/>
        <v>0</v>
      </c>
      <c r="J54" s="33">
        <f t="shared" si="2"/>
        <v>0</v>
      </c>
      <c r="K54" s="33">
        <f t="shared" si="3"/>
        <v>0</v>
      </c>
    </row>
    <row r="55" spans="1:11">
      <c r="A55" s="30">
        <v>34</v>
      </c>
      <c r="B55" s="31" t="s">
        <v>97</v>
      </c>
      <c r="C55" s="32"/>
      <c r="D55" s="32" t="s">
        <v>13</v>
      </c>
      <c r="E55" s="136">
        <v>20</v>
      </c>
      <c r="F55" s="33"/>
      <c r="G55" s="34">
        <v>0.08</v>
      </c>
      <c r="H55" s="33">
        <f t="shared" si="0"/>
        <v>0</v>
      </c>
      <c r="I55" s="33">
        <f t="shared" si="1"/>
        <v>0</v>
      </c>
      <c r="J55" s="33">
        <f t="shared" si="2"/>
        <v>0</v>
      </c>
      <c r="K55" s="33">
        <f t="shared" si="3"/>
        <v>0</v>
      </c>
    </row>
    <row r="56" spans="1:11" ht="15" customHeight="1">
      <c r="A56" s="229" t="s">
        <v>67</v>
      </c>
      <c r="B56" s="229"/>
      <c r="C56" s="229"/>
      <c r="D56" s="229"/>
      <c r="E56" s="229"/>
      <c r="F56" s="229"/>
      <c r="G56" s="229"/>
      <c r="H56" s="229"/>
      <c r="I56" s="176">
        <f>SUM(I22:I55)</f>
        <v>0</v>
      </c>
      <c r="J56" s="176">
        <f>SUM(J22:J55)</f>
        <v>0</v>
      </c>
      <c r="K56" s="173">
        <f t="shared" si="3"/>
        <v>0</v>
      </c>
    </row>
    <row r="58" spans="1:11">
      <c r="B58" s="209" t="s">
        <v>302</v>
      </c>
      <c r="C58" s="209"/>
      <c r="D58" s="209"/>
      <c r="E58" s="209"/>
      <c r="F58" s="209"/>
    </row>
    <row r="59" spans="1:11">
      <c r="B59" s="209" t="s">
        <v>303</v>
      </c>
      <c r="C59" s="209"/>
      <c r="D59" s="209"/>
      <c r="E59" s="209"/>
      <c r="F59" s="209"/>
    </row>
  </sheetData>
  <sortState ref="A3:B36">
    <sortCondition ref="B3:B36"/>
  </sortState>
  <mergeCells count="20">
    <mergeCell ref="C14:H14"/>
    <mergeCell ref="C15:H15"/>
    <mergeCell ref="C16:H16"/>
    <mergeCell ref="C17:H17"/>
    <mergeCell ref="A56:H56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  <mergeCell ref="C13:H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K17"/>
    </sheetView>
  </sheetViews>
  <sheetFormatPr defaultRowHeight="15"/>
  <cols>
    <col min="1" max="1" width="5.5703125" customWidth="1"/>
    <col min="2" max="2" width="54" customWidth="1"/>
    <col min="3" max="3" width="16.85546875" customWidth="1"/>
    <col min="4" max="4" width="5.5703125" customWidth="1"/>
    <col min="5" max="5" width="9.140625" style="119"/>
    <col min="6" max="6" width="7.140625" customWidth="1"/>
    <col min="7" max="7" width="6.140625" customWidth="1"/>
    <col min="9" max="9" width="10.28515625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E2"/>
    </row>
    <row r="3" spans="1:11">
      <c r="A3" s="248" t="s">
        <v>305</v>
      </c>
      <c r="B3" s="249"/>
      <c r="C3" s="258"/>
      <c r="D3" s="259"/>
      <c r="E3" s="259"/>
      <c r="F3" s="259"/>
      <c r="G3" s="259"/>
      <c r="H3" s="259"/>
      <c r="I3" s="259"/>
      <c r="J3" s="259"/>
      <c r="K3" s="260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6" t="s">
        <v>312</v>
      </c>
      <c r="B12" s="267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8"/>
      <c r="B13" s="269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8"/>
      <c r="B14" s="269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8"/>
      <c r="B15" s="269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8"/>
      <c r="B16" s="269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70"/>
      <c r="B17" s="27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>
      <c r="A20" s="230" t="s">
        <v>98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11" ht="45">
      <c r="A21" s="158" t="s">
        <v>1</v>
      </c>
      <c r="B21" s="159" t="s">
        <v>2</v>
      </c>
      <c r="C21" s="159" t="s">
        <v>3</v>
      </c>
      <c r="D21" s="160" t="s">
        <v>4</v>
      </c>
      <c r="E21" s="161" t="s">
        <v>5</v>
      </c>
      <c r="F21" s="162" t="s">
        <v>6</v>
      </c>
      <c r="G21" s="163" t="s">
        <v>7</v>
      </c>
      <c r="H21" s="160" t="s">
        <v>8</v>
      </c>
      <c r="I21" s="160" t="s">
        <v>9</v>
      </c>
      <c r="J21" s="160" t="s">
        <v>10</v>
      </c>
      <c r="K21" s="160" t="s">
        <v>11</v>
      </c>
    </row>
    <row r="22" spans="1:11" ht="33.75">
      <c r="A22" s="194">
        <v>1</v>
      </c>
      <c r="B22" s="164" t="s">
        <v>290</v>
      </c>
      <c r="C22" s="165"/>
      <c r="D22" s="156" t="s">
        <v>13</v>
      </c>
      <c r="E22" s="166">
        <v>20</v>
      </c>
      <c r="F22" s="167"/>
      <c r="G22" s="168">
        <v>0.08</v>
      </c>
      <c r="H22" s="169">
        <f t="shared" ref="H22:H34" si="0">ROUND(F22+F22*G22,2)</f>
        <v>0</v>
      </c>
      <c r="I22" s="169">
        <f>E22*F22</f>
        <v>0</v>
      </c>
      <c r="J22" s="169">
        <f>E22*H22</f>
        <v>0</v>
      </c>
      <c r="K22" s="170">
        <f>J22-I22</f>
        <v>0</v>
      </c>
    </row>
    <row r="23" spans="1:11" ht="33.75">
      <c r="A23" s="194">
        <v>2</v>
      </c>
      <c r="B23" s="164" t="s">
        <v>288</v>
      </c>
      <c r="C23" s="165"/>
      <c r="D23" s="156" t="s">
        <v>13</v>
      </c>
      <c r="E23" s="166">
        <v>20</v>
      </c>
      <c r="F23" s="167"/>
      <c r="G23" s="168">
        <v>0.08</v>
      </c>
      <c r="H23" s="169">
        <f t="shared" si="0"/>
        <v>0</v>
      </c>
      <c r="I23" s="169">
        <f t="shared" ref="I23:I34" si="1">E23*F23</f>
        <v>0</v>
      </c>
      <c r="J23" s="169">
        <f t="shared" ref="J23:J34" si="2">E23*H23</f>
        <v>0</v>
      </c>
      <c r="K23" s="170">
        <f t="shared" ref="K23:K34" si="3">J23-I23</f>
        <v>0</v>
      </c>
    </row>
    <row r="24" spans="1:11" ht="33.75">
      <c r="A24" s="194">
        <v>3</v>
      </c>
      <c r="B24" s="164" t="s">
        <v>289</v>
      </c>
      <c r="C24" s="165"/>
      <c r="D24" s="156" t="s">
        <v>13</v>
      </c>
      <c r="E24" s="166">
        <v>120</v>
      </c>
      <c r="F24" s="167"/>
      <c r="G24" s="168">
        <v>0.08</v>
      </c>
      <c r="H24" s="169">
        <f t="shared" si="0"/>
        <v>0</v>
      </c>
      <c r="I24" s="169">
        <f t="shared" si="1"/>
        <v>0</v>
      </c>
      <c r="J24" s="169">
        <f t="shared" si="2"/>
        <v>0</v>
      </c>
      <c r="K24" s="170">
        <f t="shared" si="3"/>
        <v>0</v>
      </c>
    </row>
    <row r="25" spans="1:11" ht="33.75">
      <c r="A25" s="194">
        <v>4</v>
      </c>
      <c r="B25" s="164" t="s">
        <v>99</v>
      </c>
      <c r="C25" s="165"/>
      <c r="D25" s="156" t="s">
        <v>13</v>
      </c>
      <c r="E25" s="166">
        <v>30</v>
      </c>
      <c r="F25" s="167"/>
      <c r="G25" s="168">
        <v>0.08</v>
      </c>
      <c r="H25" s="169">
        <f t="shared" si="0"/>
        <v>0</v>
      </c>
      <c r="I25" s="169">
        <f t="shared" si="1"/>
        <v>0</v>
      </c>
      <c r="J25" s="169">
        <f t="shared" si="2"/>
        <v>0</v>
      </c>
      <c r="K25" s="170">
        <f t="shared" si="3"/>
        <v>0</v>
      </c>
    </row>
    <row r="26" spans="1:11" ht="33.75">
      <c r="A26" s="194">
        <v>5</v>
      </c>
      <c r="B26" s="164" t="s">
        <v>100</v>
      </c>
      <c r="C26" s="165"/>
      <c r="D26" s="156" t="s">
        <v>13</v>
      </c>
      <c r="E26" s="166">
        <v>20</v>
      </c>
      <c r="F26" s="167"/>
      <c r="G26" s="168">
        <v>0.08</v>
      </c>
      <c r="H26" s="169">
        <f t="shared" si="0"/>
        <v>0</v>
      </c>
      <c r="I26" s="169">
        <f t="shared" si="1"/>
        <v>0</v>
      </c>
      <c r="J26" s="169">
        <f t="shared" si="2"/>
        <v>0</v>
      </c>
      <c r="K26" s="170">
        <f t="shared" si="3"/>
        <v>0</v>
      </c>
    </row>
    <row r="27" spans="1:11" ht="45">
      <c r="A27" s="194">
        <v>6</v>
      </c>
      <c r="B27" s="164" t="s">
        <v>291</v>
      </c>
      <c r="C27" s="165"/>
      <c r="D27" s="156" t="s">
        <v>13</v>
      </c>
      <c r="E27" s="166">
        <v>20</v>
      </c>
      <c r="F27" s="167"/>
      <c r="G27" s="168">
        <v>0.08</v>
      </c>
      <c r="H27" s="169">
        <f t="shared" si="0"/>
        <v>0</v>
      </c>
      <c r="I27" s="169">
        <f t="shared" si="1"/>
        <v>0</v>
      </c>
      <c r="J27" s="169">
        <f t="shared" si="2"/>
        <v>0</v>
      </c>
      <c r="K27" s="170">
        <f t="shared" si="3"/>
        <v>0</v>
      </c>
    </row>
    <row r="28" spans="1:11" ht="45">
      <c r="A28" s="194">
        <v>7</v>
      </c>
      <c r="B28" s="164" t="s">
        <v>292</v>
      </c>
      <c r="C28" s="165"/>
      <c r="D28" s="156" t="s">
        <v>13</v>
      </c>
      <c r="E28" s="166">
        <v>10</v>
      </c>
      <c r="F28" s="167"/>
      <c r="G28" s="168">
        <v>0.08</v>
      </c>
      <c r="H28" s="169">
        <f t="shared" si="0"/>
        <v>0</v>
      </c>
      <c r="I28" s="169">
        <f t="shared" si="1"/>
        <v>0</v>
      </c>
      <c r="J28" s="169">
        <f t="shared" si="2"/>
        <v>0</v>
      </c>
      <c r="K28" s="170">
        <f t="shared" si="3"/>
        <v>0</v>
      </c>
    </row>
    <row r="29" spans="1:11" ht="45">
      <c r="A29" s="194">
        <v>8</v>
      </c>
      <c r="B29" s="164" t="s">
        <v>293</v>
      </c>
      <c r="C29" s="165"/>
      <c r="D29" s="156" t="s">
        <v>13</v>
      </c>
      <c r="E29" s="166">
        <v>50</v>
      </c>
      <c r="F29" s="167"/>
      <c r="G29" s="168">
        <v>0.08</v>
      </c>
      <c r="H29" s="169">
        <f t="shared" si="0"/>
        <v>0</v>
      </c>
      <c r="I29" s="169">
        <f t="shared" si="1"/>
        <v>0</v>
      </c>
      <c r="J29" s="169">
        <f t="shared" si="2"/>
        <v>0</v>
      </c>
      <c r="K29" s="170">
        <f t="shared" si="3"/>
        <v>0</v>
      </c>
    </row>
    <row r="30" spans="1:11" ht="45">
      <c r="A30" s="194">
        <v>9</v>
      </c>
      <c r="B30" s="164" t="s">
        <v>294</v>
      </c>
      <c r="C30" s="165"/>
      <c r="D30" s="156" t="s">
        <v>13</v>
      </c>
      <c r="E30" s="166">
        <v>10</v>
      </c>
      <c r="F30" s="167"/>
      <c r="G30" s="168">
        <v>0.08</v>
      </c>
      <c r="H30" s="169">
        <f t="shared" si="0"/>
        <v>0</v>
      </c>
      <c r="I30" s="169">
        <f t="shared" si="1"/>
        <v>0</v>
      </c>
      <c r="J30" s="169">
        <f t="shared" si="2"/>
        <v>0</v>
      </c>
      <c r="K30" s="170">
        <f t="shared" si="3"/>
        <v>0</v>
      </c>
    </row>
    <row r="31" spans="1:11" ht="45">
      <c r="A31" s="194">
        <v>10</v>
      </c>
      <c r="B31" s="164" t="s">
        <v>101</v>
      </c>
      <c r="C31" s="165"/>
      <c r="D31" s="156" t="s">
        <v>13</v>
      </c>
      <c r="E31" s="166">
        <v>10</v>
      </c>
      <c r="F31" s="167"/>
      <c r="G31" s="168">
        <v>0.08</v>
      </c>
      <c r="H31" s="169">
        <f t="shared" si="0"/>
        <v>0</v>
      </c>
      <c r="I31" s="169">
        <f t="shared" si="1"/>
        <v>0</v>
      </c>
      <c r="J31" s="169">
        <f t="shared" si="2"/>
        <v>0</v>
      </c>
      <c r="K31" s="170">
        <f t="shared" si="3"/>
        <v>0</v>
      </c>
    </row>
    <row r="32" spans="1:11" s="113" customFormat="1" ht="33.75">
      <c r="A32" s="194">
        <v>11</v>
      </c>
      <c r="B32" s="183" t="s">
        <v>205</v>
      </c>
      <c r="C32" s="184"/>
      <c r="D32" s="185" t="s">
        <v>13</v>
      </c>
      <c r="E32" s="186">
        <v>180</v>
      </c>
      <c r="F32" s="187"/>
      <c r="G32" s="188">
        <v>0.08</v>
      </c>
      <c r="H32" s="169">
        <f t="shared" si="0"/>
        <v>0</v>
      </c>
      <c r="I32" s="169">
        <f t="shared" si="1"/>
        <v>0</v>
      </c>
      <c r="J32" s="169">
        <f t="shared" si="2"/>
        <v>0</v>
      </c>
      <c r="K32" s="170">
        <f t="shared" si="3"/>
        <v>0</v>
      </c>
    </row>
    <row r="33" spans="1:11" ht="22.5">
      <c r="A33" s="194">
        <v>12</v>
      </c>
      <c r="B33" s="164" t="s">
        <v>255</v>
      </c>
      <c r="C33" s="165"/>
      <c r="D33" s="156" t="s">
        <v>13</v>
      </c>
      <c r="E33" s="166">
        <v>100</v>
      </c>
      <c r="F33" s="167"/>
      <c r="G33" s="168">
        <v>0.08</v>
      </c>
      <c r="H33" s="169">
        <f t="shared" si="0"/>
        <v>0</v>
      </c>
      <c r="I33" s="169">
        <f t="shared" si="1"/>
        <v>0</v>
      </c>
      <c r="J33" s="169">
        <f t="shared" si="2"/>
        <v>0</v>
      </c>
      <c r="K33" s="170">
        <f t="shared" si="3"/>
        <v>0</v>
      </c>
    </row>
    <row r="34" spans="1:11" ht="33.75">
      <c r="A34" s="194">
        <v>13</v>
      </c>
      <c r="B34" s="164" t="s">
        <v>295</v>
      </c>
      <c r="C34" s="165"/>
      <c r="D34" s="156" t="s">
        <v>13</v>
      </c>
      <c r="E34" s="166">
        <v>70</v>
      </c>
      <c r="F34" s="167"/>
      <c r="G34" s="168">
        <v>0.08</v>
      </c>
      <c r="H34" s="169">
        <f t="shared" si="0"/>
        <v>0</v>
      </c>
      <c r="I34" s="169">
        <f t="shared" si="1"/>
        <v>0</v>
      </c>
      <c r="J34" s="169">
        <f t="shared" si="2"/>
        <v>0</v>
      </c>
      <c r="K34" s="170">
        <f t="shared" si="3"/>
        <v>0</v>
      </c>
    </row>
    <row r="35" spans="1:11">
      <c r="A35" s="197"/>
      <c r="B35" s="195"/>
      <c r="C35" s="195"/>
      <c r="D35" s="195"/>
      <c r="E35" s="195"/>
      <c r="F35" s="195"/>
      <c r="G35" s="195"/>
      <c r="H35" s="196" t="s">
        <v>67</v>
      </c>
      <c r="I35" s="198">
        <f>SUM(I22:I34)</f>
        <v>0</v>
      </c>
      <c r="J35" s="198">
        <f>SUM(J22:J34)</f>
        <v>0</v>
      </c>
      <c r="K35" s="198">
        <f>J35-I35</f>
        <v>0</v>
      </c>
    </row>
    <row r="36" spans="1:11">
      <c r="J36" s="70"/>
      <c r="K36" s="70"/>
    </row>
    <row r="37" spans="1:11">
      <c r="B37" s="209" t="s">
        <v>302</v>
      </c>
      <c r="C37" s="209"/>
      <c r="D37" s="209"/>
      <c r="E37" s="210"/>
      <c r="F37" s="209"/>
    </row>
    <row r="38" spans="1:11">
      <c r="B38" s="209" t="s">
        <v>303</v>
      </c>
      <c r="C38" s="209"/>
      <c r="D38" s="209"/>
      <c r="E38" s="210"/>
      <c r="F38" s="209"/>
    </row>
  </sheetData>
  <mergeCells count="20">
    <mergeCell ref="C14:H14"/>
    <mergeCell ref="C15:H15"/>
    <mergeCell ref="C16:H16"/>
    <mergeCell ref="C17:H17"/>
    <mergeCell ref="A20:K20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  <mergeCell ref="C13:H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sqref="A1:K17"/>
    </sheetView>
  </sheetViews>
  <sheetFormatPr defaultRowHeight="15"/>
  <cols>
    <col min="2" max="2" width="45.85546875" customWidth="1"/>
    <col min="3" max="3" width="33.28515625" customWidth="1"/>
    <col min="5" max="5" width="9.140625" style="119"/>
    <col min="9" max="9" width="10.7109375" customWidth="1"/>
    <col min="10" max="10" width="11.85546875" customWidth="1"/>
    <col min="11" max="11" width="13.5703125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E2"/>
    </row>
    <row r="3" spans="1:11">
      <c r="A3" s="248" t="s">
        <v>305</v>
      </c>
      <c r="B3" s="249"/>
      <c r="C3" s="258"/>
      <c r="D3" s="259"/>
      <c r="E3" s="259"/>
      <c r="F3" s="259"/>
      <c r="G3" s="259"/>
      <c r="H3" s="259"/>
      <c r="I3" s="259"/>
      <c r="J3" s="259"/>
      <c r="K3" s="260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6" t="s">
        <v>312</v>
      </c>
      <c r="B12" s="267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8"/>
      <c r="B13" s="269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8"/>
      <c r="B14" s="269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8"/>
      <c r="B15" s="269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8"/>
      <c r="B16" s="269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70"/>
      <c r="B17" s="27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>
      <c r="A20" s="233" t="s">
        <v>102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11" ht="36">
      <c r="A21" s="42" t="s">
        <v>1</v>
      </c>
      <c r="B21" s="43" t="s">
        <v>237</v>
      </c>
      <c r="C21" s="43" t="s">
        <v>238</v>
      </c>
      <c r="D21" s="27" t="s">
        <v>4</v>
      </c>
      <c r="E21" s="117" t="s">
        <v>5</v>
      </c>
      <c r="F21" s="27" t="s">
        <v>103</v>
      </c>
      <c r="G21" s="27" t="s">
        <v>104</v>
      </c>
      <c r="H21" s="27" t="s">
        <v>8</v>
      </c>
      <c r="I21" s="27" t="s">
        <v>9</v>
      </c>
      <c r="J21" s="27" t="s">
        <v>10</v>
      </c>
      <c r="K21" s="27" t="s">
        <v>11</v>
      </c>
    </row>
    <row r="22" spans="1:11">
      <c r="A22" s="44">
        <v>1</v>
      </c>
      <c r="B22" s="45" t="s">
        <v>105</v>
      </c>
      <c r="C22" s="45"/>
      <c r="D22" s="46" t="s">
        <v>21</v>
      </c>
      <c r="E22" s="118">
        <v>3</v>
      </c>
      <c r="F22" s="115"/>
      <c r="G22" s="116">
        <v>0.08</v>
      </c>
      <c r="H22" s="47">
        <f>ROUND((F22+F22*G22),2)</f>
        <v>0</v>
      </c>
      <c r="I22" s="47">
        <f>F22*E22</f>
        <v>0</v>
      </c>
      <c r="J22" s="47">
        <f>H22*E22</f>
        <v>0</v>
      </c>
      <c r="K22" s="48">
        <f>J22-I22</f>
        <v>0</v>
      </c>
    </row>
    <row r="23" spans="1:11">
      <c r="A23" s="44">
        <v>2</v>
      </c>
      <c r="B23" s="45" t="s">
        <v>106</v>
      </c>
      <c r="C23" s="45"/>
      <c r="D23" s="46" t="s">
        <v>21</v>
      </c>
      <c r="E23" s="118">
        <v>3</v>
      </c>
      <c r="F23" s="115"/>
      <c r="G23" s="116">
        <v>0.08</v>
      </c>
      <c r="H23" s="47">
        <f t="shared" ref="H23:H86" si="0">ROUND((F23+F23*G23),2)</f>
        <v>0</v>
      </c>
      <c r="I23" s="47">
        <f t="shared" ref="I23:I86" si="1">F23*E23</f>
        <v>0</v>
      </c>
      <c r="J23" s="47">
        <f t="shared" ref="J23:J86" si="2">H23*E23</f>
        <v>0</v>
      </c>
      <c r="K23" s="48">
        <f t="shared" ref="K23:K86" si="3">J23-I23</f>
        <v>0</v>
      </c>
    </row>
    <row r="24" spans="1:11">
      <c r="A24" s="44">
        <v>3</v>
      </c>
      <c r="B24" s="45" t="s">
        <v>107</v>
      </c>
      <c r="C24" s="45"/>
      <c r="D24" s="46" t="s">
        <v>21</v>
      </c>
      <c r="E24" s="118">
        <v>5</v>
      </c>
      <c r="F24" s="115"/>
      <c r="G24" s="116">
        <v>0.08</v>
      </c>
      <c r="H24" s="47">
        <f t="shared" si="0"/>
        <v>0</v>
      </c>
      <c r="I24" s="47">
        <f t="shared" si="1"/>
        <v>0</v>
      </c>
      <c r="J24" s="47">
        <f t="shared" si="2"/>
        <v>0</v>
      </c>
      <c r="K24" s="48">
        <f t="shared" si="3"/>
        <v>0</v>
      </c>
    </row>
    <row r="25" spans="1:11">
      <c r="A25" s="44">
        <v>4</v>
      </c>
      <c r="B25" s="45" t="s">
        <v>108</v>
      </c>
      <c r="C25" s="45"/>
      <c r="D25" s="46" t="s">
        <v>21</v>
      </c>
      <c r="E25" s="118">
        <v>5</v>
      </c>
      <c r="F25" s="115"/>
      <c r="G25" s="116">
        <v>0.08</v>
      </c>
      <c r="H25" s="47">
        <f t="shared" si="0"/>
        <v>0</v>
      </c>
      <c r="I25" s="47">
        <f t="shared" si="1"/>
        <v>0</v>
      </c>
      <c r="J25" s="47">
        <f t="shared" si="2"/>
        <v>0</v>
      </c>
      <c r="K25" s="48">
        <f t="shared" si="3"/>
        <v>0</v>
      </c>
    </row>
    <row r="26" spans="1:11">
      <c r="A26" s="44">
        <v>5</v>
      </c>
      <c r="B26" s="45" t="s">
        <v>109</v>
      </c>
      <c r="C26" s="45"/>
      <c r="D26" s="46" t="s">
        <v>21</v>
      </c>
      <c r="E26" s="118">
        <v>5</v>
      </c>
      <c r="F26" s="115"/>
      <c r="G26" s="116">
        <v>0.08</v>
      </c>
      <c r="H26" s="47">
        <f t="shared" si="0"/>
        <v>0</v>
      </c>
      <c r="I26" s="47">
        <f t="shared" si="1"/>
        <v>0</v>
      </c>
      <c r="J26" s="47">
        <f t="shared" si="2"/>
        <v>0</v>
      </c>
      <c r="K26" s="48">
        <f t="shared" si="3"/>
        <v>0</v>
      </c>
    </row>
    <row r="27" spans="1:11">
      <c r="A27" s="44">
        <v>6</v>
      </c>
      <c r="B27" s="45" t="s">
        <v>110</v>
      </c>
      <c r="C27" s="45"/>
      <c r="D27" s="46" t="s">
        <v>21</v>
      </c>
      <c r="E27" s="118">
        <v>10</v>
      </c>
      <c r="F27" s="115"/>
      <c r="G27" s="116">
        <v>0.08</v>
      </c>
      <c r="H27" s="47">
        <f t="shared" si="0"/>
        <v>0</v>
      </c>
      <c r="I27" s="47">
        <f t="shared" si="1"/>
        <v>0</v>
      </c>
      <c r="J27" s="47">
        <f t="shared" si="2"/>
        <v>0</v>
      </c>
      <c r="K27" s="48">
        <f t="shared" si="3"/>
        <v>0</v>
      </c>
    </row>
    <row r="28" spans="1:11">
      <c r="A28" s="44">
        <v>7</v>
      </c>
      <c r="B28" s="45" t="s">
        <v>111</v>
      </c>
      <c r="C28" s="45"/>
      <c r="D28" s="46" t="s">
        <v>21</v>
      </c>
      <c r="E28" s="118">
        <v>5</v>
      </c>
      <c r="F28" s="115"/>
      <c r="G28" s="116">
        <v>0.08</v>
      </c>
      <c r="H28" s="47">
        <f t="shared" si="0"/>
        <v>0</v>
      </c>
      <c r="I28" s="47">
        <f t="shared" si="1"/>
        <v>0</v>
      </c>
      <c r="J28" s="47">
        <f t="shared" si="2"/>
        <v>0</v>
      </c>
      <c r="K28" s="48">
        <f t="shared" si="3"/>
        <v>0</v>
      </c>
    </row>
    <row r="29" spans="1:11">
      <c r="A29" s="44">
        <v>8</v>
      </c>
      <c r="B29" s="45" t="s">
        <v>112</v>
      </c>
      <c r="C29" s="45"/>
      <c r="D29" s="46" t="s">
        <v>21</v>
      </c>
      <c r="E29" s="118">
        <v>15</v>
      </c>
      <c r="F29" s="115"/>
      <c r="G29" s="116">
        <v>0.08</v>
      </c>
      <c r="H29" s="47">
        <f t="shared" si="0"/>
        <v>0</v>
      </c>
      <c r="I29" s="47">
        <f t="shared" si="1"/>
        <v>0</v>
      </c>
      <c r="J29" s="47">
        <f t="shared" si="2"/>
        <v>0</v>
      </c>
      <c r="K29" s="48">
        <f t="shared" si="3"/>
        <v>0</v>
      </c>
    </row>
    <row r="30" spans="1:11">
      <c r="A30" s="44">
        <v>9</v>
      </c>
      <c r="B30" s="45" t="s">
        <v>113</v>
      </c>
      <c r="C30" s="45"/>
      <c r="D30" s="46" t="s">
        <v>21</v>
      </c>
      <c r="E30" s="118">
        <v>7</v>
      </c>
      <c r="F30" s="115"/>
      <c r="G30" s="116">
        <v>0.08</v>
      </c>
      <c r="H30" s="47">
        <f t="shared" si="0"/>
        <v>0</v>
      </c>
      <c r="I30" s="47">
        <f t="shared" si="1"/>
        <v>0</v>
      </c>
      <c r="J30" s="47">
        <f t="shared" si="2"/>
        <v>0</v>
      </c>
      <c r="K30" s="48">
        <f t="shared" si="3"/>
        <v>0</v>
      </c>
    </row>
    <row r="31" spans="1:11">
      <c r="A31" s="44">
        <v>10</v>
      </c>
      <c r="B31" s="45" t="s">
        <v>114</v>
      </c>
      <c r="C31" s="45"/>
      <c r="D31" s="46" t="s">
        <v>21</v>
      </c>
      <c r="E31" s="118">
        <v>15</v>
      </c>
      <c r="F31" s="115"/>
      <c r="G31" s="116">
        <v>0.08</v>
      </c>
      <c r="H31" s="47">
        <f t="shared" si="0"/>
        <v>0</v>
      </c>
      <c r="I31" s="47">
        <f t="shared" si="1"/>
        <v>0</v>
      </c>
      <c r="J31" s="47">
        <f t="shared" si="2"/>
        <v>0</v>
      </c>
      <c r="K31" s="48">
        <f t="shared" si="3"/>
        <v>0</v>
      </c>
    </row>
    <row r="32" spans="1:11">
      <c r="A32" s="44">
        <v>11</v>
      </c>
      <c r="B32" s="45" t="s">
        <v>115</v>
      </c>
      <c r="C32" s="45"/>
      <c r="D32" s="46" t="s">
        <v>21</v>
      </c>
      <c r="E32" s="118">
        <v>10</v>
      </c>
      <c r="F32" s="115"/>
      <c r="G32" s="116">
        <v>0.08</v>
      </c>
      <c r="H32" s="47">
        <f t="shared" si="0"/>
        <v>0</v>
      </c>
      <c r="I32" s="47">
        <f t="shared" si="1"/>
        <v>0</v>
      </c>
      <c r="J32" s="47">
        <f t="shared" si="2"/>
        <v>0</v>
      </c>
      <c r="K32" s="48">
        <f t="shared" si="3"/>
        <v>0</v>
      </c>
    </row>
    <row r="33" spans="1:11">
      <c r="A33" s="44">
        <v>12</v>
      </c>
      <c r="B33" s="45" t="s">
        <v>116</v>
      </c>
      <c r="C33" s="45"/>
      <c r="D33" s="46" t="s">
        <v>21</v>
      </c>
      <c r="E33" s="118">
        <v>3</v>
      </c>
      <c r="F33" s="115"/>
      <c r="G33" s="116">
        <v>0.08</v>
      </c>
      <c r="H33" s="47">
        <f t="shared" si="0"/>
        <v>0</v>
      </c>
      <c r="I33" s="47">
        <f t="shared" si="1"/>
        <v>0</v>
      </c>
      <c r="J33" s="47">
        <f t="shared" si="2"/>
        <v>0</v>
      </c>
      <c r="K33" s="48">
        <f t="shared" si="3"/>
        <v>0</v>
      </c>
    </row>
    <row r="34" spans="1:11">
      <c r="A34" s="44">
        <v>13</v>
      </c>
      <c r="B34" s="45" t="s">
        <v>117</v>
      </c>
      <c r="C34" s="45"/>
      <c r="D34" s="46" t="s">
        <v>21</v>
      </c>
      <c r="E34" s="118">
        <v>18</v>
      </c>
      <c r="F34" s="115"/>
      <c r="G34" s="116">
        <v>0.08</v>
      </c>
      <c r="H34" s="47">
        <f t="shared" si="0"/>
        <v>0</v>
      </c>
      <c r="I34" s="47">
        <f t="shared" si="1"/>
        <v>0</v>
      </c>
      <c r="J34" s="47">
        <f t="shared" si="2"/>
        <v>0</v>
      </c>
      <c r="K34" s="48">
        <f t="shared" si="3"/>
        <v>0</v>
      </c>
    </row>
    <row r="35" spans="1:11">
      <c r="A35" s="44">
        <v>14</v>
      </c>
      <c r="B35" s="45" t="s">
        <v>118</v>
      </c>
      <c r="C35" s="45"/>
      <c r="D35" s="46" t="s">
        <v>21</v>
      </c>
      <c r="E35" s="118">
        <v>5</v>
      </c>
      <c r="F35" s="115"/>
      <c r="G35" s="116">
        <v>0.08</v>
      </c>
      <c r="H35" s="47">
        <f t="shared" si="0"/>
        <v>0</v>
      </c>
      <c r="I35" s="47">
        <f t="shared" si="1"/>
        <v>0</v>
      </c>
      <c r="J35" s="47">
        <f t="shared" si="2"/>
        <v>0</v>
      </c>
      <c r="K35" s="48">
        <f t="shared" si="3"/>
        <v>0</v>
      </c>
    </row>
    <row r="36" spans="1:11">
      <c r="A36" s="44">
        <v>15</v>
      </c>
      <c r="B36" s="45" t="s">
        <v>119</v>
      </c>
      <c r="C36" s="45"/>
      <c r="D36" s="46" t="s">
        <v>21</v>
      </c>
      <c r="E36" s="118">
        <v>20</v>
      </c>
      <c r="F36" s="115"/>
      <c r="G36" s="116">
        <v>0.08</v>
      </c>
      <c r="H36" s="47">
        <f t="shared" si="0"/>
        <v>0</v>
      </c>
      <c r="I36" s="47">
        <f t="shared" si="1"/>
        <v>0</v>
      </c>
      <c r="J36" s="47">
        <f t="shared" si="2"/>
        <v>0</v>
      </c>
      <c r="K36" s="48">
        <f t="shared" si="3"/>
        <v>0</v>
      </c>
    </row>
    <row r="37" spans="1:11">
      <c r="A37" s="44">
        <v>16</v>
      </c>
      <c r="B37" s="45" t="s">
        <v>274</v>
      </c>
      <c r="C37" s="45"/>
      <c r="D37" s="46" t="s">
        <v>21</v>
      </c>
      <c r="E37" s="118">
        <v>2</v>
      </c>
      <c r="F37" s="115"/>
      <c r="G37" s="116">
        <v>0.23</v>
      </c>
      <c r="H37" s="47">
        <f t="shared" si="0"/>
        <v>0</v>
      </c>
      <c r="I37" s="47">
        <f t="shared" si="1"/>
        <v>0</v>
      </c>
      <c r="J37" s="47">
        <f t="shared" si="2"/>
        <v>0</v>
      </c>
      <c r="K37" s="48">
        <f t="shared" si="3"/>
        <v>0</v>
      </c>
    </row>
    <row r="38" spans="1:11" ht="24">
      <c r="A38" s="44">
        <v>17</v>
      </c>
      <c r="B38" s="45" t="s">
        <v>120</v>
      </c>
      <c r="C38" s="45"/>
      <c r="D38" s="46" t="s">
        <v>21</v>
      </c>
      <c r="E38" s="118">
        <v>5</v>
      </c>
      <c r="F38" s="115"/>
      <c r="G38" s="116">
        <v>0.08</v>
      </c>
      <c r="H38" s="47">
        <f t="shared" si="0"/>
        <v>0</v>
      </c>
      <c r="I38" s="47">
        <f t="shared" si="1"/>
        <v>0</v>
      </c>
      <c r="J38" s="47">
        <f t="shared" si="2"/>
        <v>0</v>
      </c>
      <c r="K38" s="48">
        <f t="shared" si="3"/>
        <v>0</v>
      </c>
    </row>
    <row r="39" spans="1:11" ht="24">
      <c r="A39" s="44">
        <v>18</v>
      </c>
      <c r="B39" s="45" t="s">
        <v>121</v>
      </c>
      <c r="C39" s="45"/>
      <c r="D39" s="46" t="s">
        <v>21</v>
      </c>
      <c r="E39" s="118">
        <v>15</v>
      </c>
      <c r="F39" s="115"/>
      <c r="G39" s="116">
        <v>0.08</v>
      </c>
      <c r="H39" s="47">
        <f t="shared" si="0"/>
        <v>0</v>
      </c>
      <c r="I39" s="47">
        <f t="shared" si="1"/>
        <v>0</v>
      </c>
      <c r="J39" s="47">
        <f t="shared" si="2"/>
        <v>0</v>
      </c>
      <c r="K39" s="48">
        <f t="shared" si="3"/>
        <v>0</v>
      </c>
    </row>
    <row r="40" spans="1:11">
      <c r="A40" s="44">
        <v>19</v>
      </c>
      <c r="B40" s="45" t="s">
        <v>122</v>
      </c>
      <c r="C40" s="45"/>
      <c r="D40" s="46" t="s">
        <v>21</v>
      </c>
      <c r="E40" s="118">
        <v>10</v>
      </c>
      <c r="F40" s="115"/>
      <c r="G40" s="116">
        <v>0.08</v>
      </c>
      <c r="H40" s="47">
        <f t="shared" si="0"/>
        <v>0</v>
      </c>
      <c r="I40" s="47">
        <f t="shared" si="1"/>
        <v>0</v>
      </c>
      <c r="J40" s="47">
        <f t="shared" si="2"/>
        <v>0</v>
      </c>
      <c r="K40" s="48">
        <f t="shared" si="3"/>
        <v>0</v>
      </c>
    </row>
    <row r="41" spans="1:11">
      <c r="A41" s="44">
        <v>20</v>
      </c>
      <c r="B41" s="45" t="s">
        <v>123</v>
      </c>
      <c r="C41" s="45"/>
      <c r="D41" s="46" t="s">
        <v>21</v>
      </c>
      <c r="E41" s="118">
        <v>7</v>
      </c>
      <c r="F41" s="115"/>
      <c r="G41" s="116">
        <v>0.23</v>
      </c>
      <c r="H41" s="47">
        <f t="shared" si="0"/>
        <v>0</v>
      </c>
      <c r="I41" s="47">
        <f t="shared" si="1"/>
        <v>0</v>
      </c>
      <c r="J41" s="47">
        <f t="shared" si="2"/>
        <v>0</v>
      </c>
      <c r="K41" s="48">
        <f t="shared" si="3"/>
        <v>0</v>
      </c>
    </row>
    <row r="42" spans="1:11" ht="24">
      <c r="A42" s="44">
        <v>21</v>
      </c>
      <c r="B42" s="45" t="s">
        <v>124</v>
      </c>
      <c r="C42" s="45"/>
      <c r="D42" s="46" t="s">
        <v>21</v>
      </c>
      <c r="E42" s="118">
        <v>7</v>
      </c>
      <c r="F42" s="115"/>
      <c r="G42" s="116">
        <v>0.08</v>
      </c>
      <c r="H42" s="47">
        <f t="shared" si="0"/>
        <v>0</v>
      </c>
      <c r="I42" s="47">
        <f t="shared" si="1"/>
        <v>0</v>
      </c>
      <c r="J42" s="47">
        <f t="shared" si="2"/>
        <v>0</v>
      </c>
      <c r="K42" s="48">
        <f t="shared" si="3"/>
        <v>0</v>
      </c>
    </row>
    <row r="43" spans="1:11">
      <c r="A43" s="44">
        <v>22</v>
      </c>
      <c r="B43" s="45" t="s">
        <v>125</v>
      </c>
      <c r="C43" s="45"/>
      <c r="D43" s="46" t="s">
        <v>21</v>
      </c>
      <c r="E43" s="118">
        <v>3</v>
      </c>
      <c r="F43" s="115"/>
      <c r="G43" s="116">
        <v>0.08</v>
      </c>
      <c r="H43" s="47">
        <f t="shared" si="0"/>
        <v>0</v>
      </c>
      <c r="I43" s="47">
        <f t="shared" si="1"/>
        <v>0</v>
      </c>
      <c r="J43" s="47">
        <f t="shared" si="2"/>
        <v>0</v>
      </c>
      <c r="K43" s="48">
        <f t="shared" si="3"/>
        <v>0</v>
      </c>
    </row>
    <row r="44" spans="1:11">
      <c r="A44" s="44">
        <v>23</v>
      </c>
      <c r="B44" s="45" t="s">
        <v>275</v>
      </c>
      <c r="C44" s="45"/>
      <c r="D44" s="46" t="s">
        <v>21</v>
      </c>
      <c r="E44" s="118">
        <v>5</v>
      </c>
      <c r="F44" s="115"/>
      <c r="G44" s="116">
        <v>0.23</v>
      </c>
      <c r="H44" s="47">
        <f t="shared" si="0"/>
        <v>0</v>
      </c>
      <c r="I44" s="47">
        <f t="shared" si="1"/>
        <v>0</v>
      </c>
      <c r="J44" s="47">
        <f t="shared" si="2"/>
        <v>0</v>
      </c>
      <c r="K44" s="48">
        <f t="shared" si="3"/>
        <v>0</v>
      </c>
    </row>
    <row r="45" spans="1:11">
      <c r="A45" s="44">
        <v>24</v>
      </c>
      <c r="B45" s="45" t="s">
        <v>126</v>
      </c>
      <c r="C45" s="45"/>
      <c r="D45" s="46" t="s">
        <v>21</v>
      </c>
      <c r="E45" s="118">
        <v>5</v>
      </c>
      <c r="F45" s="115"/>
      <c r="G45" s="116">
        <v>0.08</v>
      </c>
      <c r="H45" s="47">
        <f t="shared" si="0"/>
        <v>0</v>
      </c>
      <c r="I45" s="47">
        <f t="shared" si="1"/>
        <v>0</v>
      </c>
      <c r="J45" s="47">
        <f t="shared" si="2"/>
        <v>0</v>
      </c>
      <c r="K45" s="48">
        <f t="shared" si="3"/>
        <v>0</v>
      </c>
    </row>
    <row r="46" spans="1:11">
      <c r="A46" s="44">
        <v>25</v>
      </c>
      <c r="B46" s="45" t="s">
        <v>127</v>
      </c>
      <c r="C46" s="45"/>
      <c r="D46" s="46" t="s">
        <v>21</v>
      </c>
      <c r="E46" s="118">
        <v>2</v>
      </c>
      <c r="F46" s="115"/>
      <c r="G46" s="116">
        <v>0.08</v>
      </c>
      <c r="H46" s="47">
        <f t="shared" si="0"/>
        <v>0</v>
      </c>
      <c r="I46" s="47">
        <f t="shared" si="1"/>
        <v>0</v>
      </c>
      <c r="J46" s="47">
        <f t="shared" si="2"/>
        <v>0</v>
      </c>
      <c r="K46" s="48">
        <f t="shared" si="3"/>
        <v>0</v>
      </c>
    </row>
    <row r="47" spans="1:11" ht="24">
      <c r="A47" s="44">
        <v>26</v>
      </c>
      <c r="B47" s="45" t="s">
        <v>128</v>
      </c>
      <c r="C47" s="45"/>
      <c r="D47" s="46" t="s">
        <v>21</v>
      </c>
      <c r="E47" s="118">
        <v>40</v>
      </c>
      <c r="F47" s="115"/>
      <c r="G47" s="116">
        <v>0.23</v>
      </c>
      <c r="H47" s="47">
        <f t="shared" si="0"/>
        <v>0</v>
      </c>
      <c r="I47" s="47">
        <f t="shared" si="1"/>
        <v>0</v>
      </c>
      <c r="J47" s="47">
        <f t="shared" si="2"/>
        <v>0</v>
      </c>
      <c r="K47" s="48">
        <f t="shared" si="3"/>
        <v>0</v>
      </c>
    </row>
    <row r="48" spans="1:11">
      <c r="A48" s="44">
        <v>27</v>
      </c>
      <c r="B48" s="45" t="s">
        <v>129</v>
      </c>
      <c r="C48" s="45"/>
      <c r="D48" s="46" t="s">
        <v>21</v>
      </c>
      <c r="E48" s="118">
        <v>30</v>
      </c>
      <c r="F48" s="115"/>
      <c r="G48" s="116">
        <v>0.08</v>
      </c>
      <c r="H48" s="47">
        <f t="shared" si="0"/>
        <v>0</v>
      </c>
      <c r="I48" s="47">
        <f t="shared" si="1"/>
        <v>0</v>
      </c>
      <c r="J48" s="47">
        <f t="shared" si="2"/>
        <v>0</v>
      </c>
      <c r="K48" s="48">
        <f t="shared" si="3"/>
        <v>0</v>
      </c>
    </row>
    <row r="49" spans="1:11">
      <c r="A49" s="44">
        <v>28</v>
      </c>
      <c r="B49" s="45" t="s">
        <v>130</v>
      </c>
      <c r="C49" s="45"/>
      <c r="D49" s="46" t="s">
        <v>21</v>
      </c>
      <c r="E49" s="118">
        <v>2</v>
      </c>
      <c r="F49" s="115"/>
      <c r="G49" s="116">
        <v>0.08</v>
      </c>
      <c r="H49" s="47">
        <f t="shared" si="0"/>
        <v>0</v>
      </c>
      <c r="I49" s="47">
        <f t="shared" si="1"/>
        <v>0</v>
      </c>
      <c r="J49" s="47">
        <f t="shared" si="2"/>
        <v>0</v>
      </c>
      <c r="K49" s="48">
        <f t="shared" si="3"/>
        <v>0</v>
      </c>
    </row>
    <row r="50" spans="1:11">
      <c r="A50" s="44">
        <v>29</v>
      </c>
      <c r="B50" s="45" t="s">
        <v>131</v>
      </c>
      <c r="C50" s="45"/>
      <c r="D50" s="46" t="s">
        <v>21</v>
      </c>
      <c r="E50" s="118">
        <v>2</v>
      </c>
      <c r="F50" s="115"/>
      <c r="G50" s="116">
        <v>0.08</v>
      </c>
      <c r="H50" s="47">
        <f t="shared" si="0"/>
        <v>0</v>
      </c>
      <c r="I50" s="47">
        <f t="shared" si="1"/>
        <v>0</v>
      </c>
      <c r="J50" s="47">
        <f t="shared" si="2"/>
        <v>0</v>
      </c>
      <c r="K50" s="48">
        <f t="shared" si="3"/>
        <v>0</v>
      </c>
    </row>
    <row r="51" spans="1:11">
      <c r="A51" s="44">
        <v>30</v>
      </c>
      <c r="B51" s="45" t="s">
        <v>132</v>
      </c>
      <c r="C51" s="45"/>
      <c r="D51" s="46" t="s">
        <v>21</v>
      </c>
      <c r="E51" s="118">
        <v>2</v>
      </c>
      <c r="F51" s="115"/>
      <c r="G51" s="116">
        <v>0.08</v>
      </c>
      <c r="H51" s="47">
        <f t="shared" si="0"/>
        <v>0</v>
      </c>
      <c r="I51" s="47">
        <f t="shared" si="1"/>
        <v>0</v>
      </c>
      <c r="J51" s="47">
        <f t="shared" si="2"/>
        <v>0</v>
      </c>
      <c r="K51" s="48">
        <f t="shared" si="3"/>
        <v>0</v>
      </c>
    </row>
    <row r="52" spans="1:11" ht="24">
      <c r="A52" s="44">
        <v>31</v>
      </c>
      <c r="B52" s="45" t="s">
        <v>133</v>
      </c>
      <c r="C52" s="45"/>
      <c r="D52" s="46" t="s">
        <v>21</v>
      </c>
      <c r="E52" s="118">
        <v>10</v>
      </c>
      <c r="F52" s="115"/>
      <c r="G52" s="116">
        <v>0.08</v>
      </c>
      <c r="H52" s="47">
        <f t="shared" si="0"/>
        <v>0</v>
      </c>
      <c r="I52" s="47">
        <f t="shared" si="1"/>
        <v>0</v>
      </c>
      <c r="J52" s="47">
        <f t="shared" si="2"/>
        <v>0</v>
      </c>
      <c r="K52" s="48">
        <f t="shared" si="3"/>
        <v>0</v>
      </c>
    </row>
    <row r="53" spans="1:11">
      <c r="A53" s="44">
        <v>32</v>
      </c>
      <c r="B53" s="45" t="s">
        <v>134</v>
      </c>
      <c r="C53" s="45"/>
      <c r="D53" s="46" t="s">
        <v>21</v>
      </c>
      <c r="E53" s="118">
        <v>8</v>
      </c>
      <c r="F53" s="115"/>
      <c r="G53" s="116">
        <v>0.08</v>
      </c>
      <c r="H53" s="47">
        <f t="shared" si="0"/>
        <v>0</v>
      </c>
      <c r="I53" s="47">
        <f t="shared" si="1"/>
        <v>0</v>
      </c>
      <c r="J53" s="47">
        <f t="shared" si="2"/>
        <v>0</v>
      </c>
      <c r="K53" s="48">
        <f t="shared" si="3"/>
        <v>0</v>
      </c>
    </row>
    <row r="54" spans="1:11">
      <c r="A54" s="44">
        <v>33</v>
      </c>
      <c r="B54" s="45" t="s">
        <v>135</v>
      </c>
      <c r="C54" s="45"/>
      <c r="D54" s="46" t="s">
        <v>21</v>
      </c>
      <c r="E54" s="118">
        <v>12</v>
      </c>
      <c r="F54" s="115"/>
      <c r="G54" s="116">
        <v>0.08</v>
      </c>
      <c r="H54" s="47">
        <f t="shared" si="0"/>
        <v>0</v>
      </c>
      <c r="I54" s="47">
        <f t="shared" si="1"/>
        <v>0</v>
      </c>
      <c r="J54" s="47">
        <f t="shared" si="2"/>
        <v>0</v>
      </c>
      <c r="K54" s="48">
        <f t="shared" si="3"/>
        <v>0</v>
      </c>
    </row>
    <row r="55" spans="1:11">
      <c r="A55" s="44">
        <v>34</v>
      </c>
      <c r="B55" s="45" t="s">
        <v>136</v>
      </c>
      <c r="C55" s="45"/>
      <c r="D55" s="46" t="s">
        <v>21</v>
      </c>
      <c r="E55" s="118">
        <v>1</v>
      </c>
      <c r="F55" s="115"/>
      <c r="G55" s="116">
        <v>0.08</v>
      </c>
      <c r="H55" s="47">
        <f t="shared" si="0"/>
        <v>0</v>
      </c>
      <c r="I55" s="47">
        <f t="shared" si="1"/>
        <v>0</v>
      </c>
      <c r="J55" s="47">
        <f t="shared" si="2"/>
        <v>0</v>
      </c>
      <c r="K55" s="48">
        <f t="shared" si="3"/>
        <v>0</v>
      </c>
    </row>
    <row r="56" spans="1:11" ht="24">
      <c r="A56" s="44">
        <v>35</v>
      </c>
      <c r="B56" s="45" t="s">
        <v>137</v>
      </c>
      <c r="C56" s="45"/>
      <c r="D56" s="46" t="s">
        <v>21</v>
      </c>
      <c r="E56" s="118">
        <v>5</v>
      </c>
      <c r="F56" s="115"/>
      <c r="G56" s="116">
        <v>0.08</v>
      </c>
      <c r="H56" s="47">
        <f t="shared" si="0"/>
        <v>0</v>
      </c>
      <c r="I56" s="47">
        <f t="shared" si="1"/>
        <v>0</v>
      </c>
      <c r="J56" s="47">
        <f t="shared" si="2"/>
        <v>0</v>
      </c>
      <c r="K56" s="48">
        <f t="shared" si="3"/>
        <v>0</v>
      </c>
    </row>
    <row r="57" spans="1:11">
      <c r="A57" s="44">
        <v>36</v>
      </c>
      <c r="B57" s="45" t="s">
        <v>138</v>
      </c>
      <c r="C57" s="45"/>
      <c r="D57" s="46" t="s">
        <v>21</v>
      </c>
      <c r="E57" s="118">
        <v>2</v>
      </c>
      <c r="F57" s="115"/>
      <c r="G57" s="116">
        <v>0.08</v>
      </c>
      <c r="H57" s="47">
        <f t="shared" si="0"/>
        <v>0</v>
      </c>
      <c r="I57" s="47">
        <f t="shared" si="1"/>
        <v>0</v>
      </c>
      <c r="J57" s="47">
        <f t="shared" si="2"/>
        <v>0</v>
      </c>
      <c r="K57" s="48">
        <f t="shared" si="3"/>
        <v>0</v>
      </c>
    </row>
    <row r="58" spans="1:11">
      <c r="A58" s="44">
        <v>37</v>
      </c>
      <c r="B58" s="45" t="s">
        <v>139</v>
      </c>
      <c r="C58" s="45"/>
      <c r="D58" s="46" t="s">
        <v>21</v>
      </c>
      <c r="E58" s="118">
        <v>1</v>
      </c>
      <c r="F58" s="115"/>
      <c r="G58" s="116">
        <v>0.08</v>
      </c>
      <c r="H58" s="47">
        <f t="shared" si="0"/>
        <v>0</v>
      </c>
      <c r="I58" s="47">
        <f t="shared" si="1"/>
        <v>0</v>
      </c>
      <c r="J58" s="47">
        <f t="shared" si="2"/>
        <v>0</v>
      </c>
      <c r="K58" s="48">
        <f t="shared" si="3"/>
        <v>0</v>
      </c>
    </row>
    <row r="59" spans="1:11">
      <c r="A59" s="44">
        <v>38</v>
      </c>
      <c r="B59" s="45" t="s">
        <v>174</v>
      </c>
      <c r="C59" s="45"/>
      <c r="D59" s="46" t="s">
        <v>21</v>
      </c>
      <c r="E59" s="118">
        <v>3</v>
      </c>
      <c r="F59" s="115"/>
      <c r="G59" s="116">
        <v>0.08</v>
      </c>
      <c r="H59" s="47">
        <f t="shared" si="0"/>
        <v>0</v>
      </c>
      <c r="I59" s="47">
        <f t="shared" si="1"/>
        <v>0</v>
      </c>
      <c r="J59" s="47">
        <f t="shared" si="2"/>
        <v>0</v>
      </c>
      <c r="K59" s="48">
        <f t="shared" si="3"/>
        <v>0</v>
      </c>
    </row>
    <row r="60" spans="1:11">
      <c r="A60" s="44">
        <v>39</v>
      </c>
      <c r="B60" s="45" t="s">
        <v>140</v>
      </c>
      <c r="C60" s="45"/>
      <c r="D60" s="46" t="s">
        <v>21</v>
      </c>
      <c r="E60" s="118">
        <v>10</v>
      </c>
      <c r="F60" s="115"/>
      <c r="G60" s="116">
        <v>0.08</v>
      </c>
      <c r="H60" s="47">
        <f t="shared" si="0"/>
        <v>0</v>
      </c>
      <c r="I60" s="47">
        <f t="shared" si="1"/>
        <v>0</v>
      </c>
      <c r="J60" s="47">
        <f t="shared" si="2"/>
        <v>0</v>
      </c>
      <c r="K60" s="48">
        <f t="shared" si="3"/>
        <v>0</v>
      </c>
    </row>
    <row r="61" spans="1:11">
      <c r="A61" s="44">
        <v>40</v>
      </c>
      <c r="B61" s="45" t="s">
        <v>212</v>
      </c>
      <c r="C61" s="45"/>
      <c r="D61" s="46" t="s">
        <v>21</v>
      </c>
      <c r="E61" s="118">
        <v>5</v>
      </c>
      <c r="F61" s="115"/>
      <c r="G61" s="116">
        <v>0.08</v>
      </c>
      <c r="H61" s="47">
        <f t="shared" si="0"/>
        <v>0</v>
      </c>
      <c r="I61" s="47">
        <f t="shared" si="1"/>
        <v>0</v>
      </c>
      <c r="J61" s="47">
        <f t="shared" si="2"/>
        <v>0</v>
      </c>
      <c r="K61" s="48">
        <f t="shared" si="3"/>
        <v>0</v>
      </c>
    </row>
    <row r="62" spans="1:11">
      <c r="A62" s="44">
        <v>41</v>
      </c>
      <c r="B62" s="45" t="s">
        <v>213</v>
      </c>
      <c r="C62" s="45"/>
      <c r="D62" s="46" t="s">
        <v>21</v>
      </c>
      <c r="E62" s="118">
        <v>5</v>
      </c>
      <c r="F62" s="115"/>
      <c r="G62" s="116">
        <v>0.08</v>
      </c>
      <c r="H62" s="47">
        <f t="shared" si="0"/>
        <v>0</v>
      </c>
      <c r="I62" s="47">
        <f t="shared" si="1"/>
        <v>0</v>
      </c>
      <c r="J62" s="47">
        <f t="shared" si="2"/>
        <v>0</v>
      </c>
      <c r="K62" s="48">
        <f t="shared" si="3"/>
        <v>0</v>
      </c>
    </row>
    <row r="63" spans="1:11">
      <c r="A63" s="44">
        <v>42</v>
      </c>
      <c r="B63" s="45" t="s">
        <v>214</v>
      </c>
      <c r="C63" s="45"/>
      <c r="D63" s="46" t="s">
        <v>21</v>
      </c>
      <c r="E63" s="118">
        <v>2</v>
      </c>
      <c r="F63" s="115"/>
      <c r="G63" s="116">
        <v>0.08</v>
      </c>
      <c r="H63" s="47">
        <f t="shared" si="0"/>
        <v>0</v>
      </c>
      <c r="I63" s="47">
        <f t="shared" si="1"/>
        <v>0</v>
      </c>
      <c r="J63" s="47">
        <f t="shared" si="2"/>
        <v>0</v>
      </c>
      <c r="K63" s="48">
        <f t="shared" si="3"/>
        <v>0</v>
      </c>
    </row>
    <row r="64" spans="1:11" ht="24">
      <c r="A64" s="44">
        <v>43</v>
      </c>
      <c r="B64" s="45" t="s">
        <v>175</v>
      </c>
      <c r="C64" s="45"/>
      <c r="D64" s="46" t="s">
        <v>21</v>
      </c>
      <c r="E64" s="118">
        <v>10</v>
      </c>
      <c r="F64" s="115"/>
      <c r="G64" s="116">
        <v>0.08</v>
      </c>
      <c r="H64" s="47">
        <f t="shared" si="0"/>
        <v>0</v>
      </c>
      <c r="I64" s="47">
        <f t="shared" si="1"/>
        <v>0</v>
      </c>
      <c r="J64" s="47">
        <f t="shared" si="2"/>
        <v>0</v>
      </c>
      <c r="K64" s="48">
        <f t="shared" si="3"/>
        <v>0</v>
      </c>
    </row>
    <row r="65" spans="1:11" ht="24">
      <c r="A65" s="44">
        <v>44</v>
      </c>
      <c r="B65" s="45" t="s">
        <v>141</v>
      </c>
      <c r="C65" s="45"/>
      <c r="D65" s="46" t="s">
        <v>21</v>
      </c>
      <c r="E65" s="118">
        <v>10</v>
      </c>
      <c r="F65" s="115"/>
      <c r="G65" s="116">
        <v>0.08</v>
      </c>
      <c r="H65" s="47">
        <f t="shared" si="0"/>
        <v>0</v>
      </c>
      <c r="I65" s="47">
        <f t="shared" si="1"/>
        <v>0</v>
      </c>
      <c r="J65" s="47">
        <f t="shared" si="2"/>
        <v>0</v>
      </c>
      <c r="K65" s="48">
        <f t="shared" si="3"/>
        <v>0</v>
      </c>
    </row>
    <row r="66" spans="1:11" ht="24">
      <c r="A66" s="44">
        <v>45</v>
      </c>
      <c r="B66" s="45" t="s">
        <v>282</v>
      </c>
      <c r="C66" s="45"/>
      <c r="D66" s="46" t="s">
        <v>21</v>
      </c>
      <c r="E66" s="118">
        <v>2</v>
      </c>
      <c r="F66" s="115"/>
      <c r="G66" s="116">
        <v>0.08</v>
      </c>
      <c r="H66" s="47">
        <f t="shared" si="0"/>
        <v>0</v>
      </c>
      <c r="I66" s="47">
        <f t="shared" si="1"/>
        <v>0</v>
      </c>
      <c r="J66" s="47">
        <f t="shared" si="2"/>
        <v>0</v>
      </c>
      <c r="K66" s="48">
        <f t="shared" si="3"/>
        <v>0</v>
      </c>
    </row>
    <row r="67" spans="1:11" ht="24">
      <c r="A67" s="44">
        <v>46</v>
      </c>
      <c r="B67" s="45" t="s">
        <v>142</v>
      </c>
      <c r="C67" s="45"/>
      <c r="D67" s="46" t="s">
        <v>21</v>
      </c>
      <c r="E67" s="118">
        <v>7</v>
      </c>
      <c r="F67" s="115"/>
      <c r="G67" s="116">
        <v>0.08</v>
      </c>
      <c r="H67" s="47">
        <f t="shared" si="0"/>
        <v>0</v>
      </c>
      <c r="I67" s="47">
        <f t="shared" si="1"/>
        <v>0</v>
      </c>
      <c r="J67" s="47">
        <f t="shared" si="2"/>
        <v>0</v>
      </c>
      <c r="K67" s="48">
        <f t="shared" si="3"/>
        <v>0</v>
      </c>
    </row>
    <row r="68" spans="1:11">
      <c r="A68" s="44">
        <v>47</v>
      </c>
      <c r="B68" s="45" t="s">
        <v>143</v>
      </c>
      <c r="C68" s="45"/>
      <c r="D68" s="46" t="s">
        <v>21</v>
      </c>
      <c r="E68" s="118">
        <v>60</v>
      </c>
      <c r="F68" s="115"/>
      <c r="G68" s="116">
        <v>0.08</v>
      </c>
      <c r="H68" s="47">
        <f t="shared" si="0"/>
        <v>0</v>
      </c>
      <c r="I68" s="47">
        <f t="shared" si="1"/>
        <v>0</v>
      </c>
      <c r="J68" s="47">
        <f t="shared" si="2"/>
        <v>0</v>
      </c>
      <c r="K68" s="48">
        <f t="shared" si="3"/>
        <v>0</v>
      </c>
    </row>
    <row r="69" spans="1:11" ht="27.75" customHeight="1">
      <c r="A69" s="44">
        <v>48</v>
      </c>
      <c r="B69" s="45" t="s">
        <v>276</v>
      </c>
      <c r="C69" s="45"/>
      <c r="D69" s="46" t="s">
        <v>21</v>
      </c>
      <c r="E69" s="118">
        <v>3</v>
      </c>
      <c r="F69" s="115"/>
      <c r="G69" s="116">
        <v>0.08</v>
      </c>
      <c r="H69" s="47">
        <f t="shared" si="0"/>
        <v>0</v>
      </c>
      <c r="I69" s="47">
        <f t="shared" si="1"/>
        <v>0</v>
      </c>
      <c r="J69" s="47">
        <f t="shared" si="2"/>
        <v>0</v>
      </c>
      <c r="K69" s="48">
        <f t="shared" si="3"/>
        <v>0</v>
      </c>
    </row>
    <row r="70" spans="1:11" ht="24">
      <c r="A70" s="44">
        <v>49</v>
      </c>
      <c r="B70" s="45" t="s">
        <v>277</v>
      </c>
      <c r="C70" s="45"/>
      <c r="D70" s="46" t="s">
        <v>21</v>
      </c>
      <c r="E70" s="118">
        <v>4</v>
      </c>
      <c r="F70" s="115"/>
      <c r="G70" s="116">
        <v>0.08</v>
      </c>
      <c r="H70" s="47">
        <f t="shared" si="0"/>
        <v>0</v>
      </c>
      <c r="I70" s="47">
        <f t="shared" si="1"/>
        <v>0</v>
      </c>
      <c r="J70" s="47">
        <f t="shared" si="2"/>
        <v>0</v>
      </c>
      <c r="K70" s="48">
        <f t="shared" si="3"/>
        <v>0</v>
      </c>
    </row>
    <row r="71" spans="1:11" ht="24">
      <c r="A71" s="44">
        <v>50</v>
      </c>
      <c r="B71" s="45" t="s">
        <v>144</v>
      </c>
      <c r="C71" s="45"/>
      <c r="D71" s="46" t="s">
        <v>21</v>
      </c>
      <c r="E71" s="118">
        <v>25</v>
      </c>
      <c r="F71" s="115"/>
      <c r="G71" s="116">
        <v>0.08</v>
      </c>
      <c r="H71" s="47">
        <f t="shared" si="0"/>
        <v>0</v>
      </c>
      <c r="I71" s="47">
        <f t="shared" si="1"/>
        <v>0</v>
      </c>
      <c r="J71" s="47">
        <f t="shared" si="2"/>
        <v>0</v>
      </c>
      <c r="K71" s="48">
        <f t="shared" si="3"/>
        <v>0</v>
      </c>
    </row>
    <row r="72" spans="1:11">
      <c r="A72" s="44">
        <v>51</v>
      </c>
      <c r="B72" s="45" t="s">
        <v>145</v>
      </c>
      <c r="C72" s="45"/>
      <c r="D72" s="46" t="s">
        <v>21</v>
      </c>
      <c r="E72" s="118">
        <v>2</v>
      </c>
      <c r="F72" s="115"/>
      <c r="G72" s="116">
        <v>0.08</v>
      </c>
      <c r="H72" s="47">
        <f t="shared" si="0"/>
        <v>0</v>
      </c>
      <c r="I72" s="47">
        <f t="shared" si="1"/>
        <v>0</v>
      </c>
      <c r="J72" s="47">
        <f t="shared" si="2"/>
        <v>0</v>
      </c>
      <c r="K72" s="48">
        <f t="shared" si="3"/>
        <v>0</v>
      </c>
    </row>
    <row r="73" spans="1:11">
      <c r="A73" s="44">
        <v>52</v>
      </c>
      <c r="B73" s="45" t="s">
        <v>236</v>
      </c>
      <c r="C73" s="45"/>
      <c r="D73" s="46" t="s">
        <v>21</v>
      </c>
      <c r="E73" s="118">
        <v>40</v>
      </c>
      <c r="F73" s="115"/>
      <c r="G73" s="116">
        <v>0.08</v>
      </c>
      <c r="H73" s="47">
        <f t="shared" si="0"/>
        <v>0</v>
      </c>
      <c r="I73" s="47">
        <f t="shared" si="1"/>
        <v>0</v>
      </c>
      <c r="J73" s="47">
        <f t="shared" si="2"/>
        <v>0</v>
      </c>
      <c r="K73" s="48">
        <f t="shared" si="3"/>
        <v>0</v>
      </c>
    </row>
    <row r="74" spans="1:11">
      <c r="A74" s="44">
        <v>53</v>
      </c>
      <c r="B74" s="45" t="s">
        <v>278</v>
      </c>
      <c r="C74" s="45"/>
      <c r="D74" s="46" t="s">
        <v>21</v>
      </c>
      <c r="E74" s="118">
        <v>50</v>
      </c>
      <c r="F74" s="115"/>
      <c r="G74" s="116">
        <v>0.08</v>
      </c>
      <c r="H74" s="47">
        <f t="shared" si="0"/>
        <v>0</v>
      </c>
      <c r="I74" s="47">
        <f t="shared" si="1"/>
        <v>0</v>
      </c>
      <c r="J74" s="47">
        <f t="shared" si="2"/>
        <v>0</v>
      </c>
      <c r="K74" s="48">
        <f t="shared" si="3"/>
        <v>0</v>
      </c>
    </row>
    <row r="75" spans="1:11">
      <c r="A75" s="44">
        <v>54</v>
      </c>
      <c r="B75" s="45" t="s">
        <v>146</v>
      </c>
      <c r="C75" s="45"/>
      <c r="D75" s="46" t="s">
        <v>21</v>
      </c>
      <c r="E75" s="118">
        <v>15</v>
      </c>
      <c r="F75" s="115"/>
      <c r="G75" s="116">
        <v>0.08</v>
      </c>
      <c r="H75" s="47">
        <f t="shared" si="0"/>
        <v>0</v>
      </c>
      <c r="I75" s="47">
        <f t="shared" si="1"/>
        <v>0</v>
      </c>
      <c r="J75" s="47">
        <f t="shared" si="2"/>
        <v>0</v>
      </c>
      <c r="K75" s="48">
        <f t="shared" si="3"/>
        <v>0</v>
      </c>
    </row>
    <row r="76" spans="1:11">
      <c r="A76" s="44">
        <v>55</v>
      </c>
      <c r="B76" s="45" t="s">
        <v>147</v>
      </c>
      <c r="C76" s="45"/>
      <c r="D76" s="46" t="s">
        <v>21</v>
      </c>
      <c r="E76" s="118">
        <v>50</v>
      </c>
      <c r="F76" s="115"/>
      <c r="G76" s="116">
        <v>0.08</v>
      </c>
      <c r="H76" s="47">
        <f t="shared" si="0"/>
        <v>0</v>
      </c>
      <c r="I76" s="47">
        <f t="shared" si="1"/>
        <v>0</v>
      </c>
      <c r="J76" s="47">
        <f t="shared" si="2"/>
        <v>0</v>
      </c>
      <c r="K76" s="48">
        <f t="shared" si="3"/>
        <v>0</v>
      </c>
    </row>
    <row r="77" spans="1:11">
      <c r="A77" s="44">
        <v>56</v>
      </c>
      <c r="B77" s="45" t="s">
        <v>148</v>
      </c>
      <c r="C77" s="45"/>
      <c r="D77" s="46" t="s">
        <v>21</v>
      </c>
      <c r="E77" s="118">
        <v>1</v>
      </c>
      <c r="F77" s="115"/>
      <c r="G77" s="116">
        <v>0.08</v>
      </c>
      <c r="H77" s="47">
        <f t="shared" si="0"/>
        <v>0</v>
      </c>
      <c r="I77" s="47">
        <f t="shared" si="1"/>
        <v>0</v>
      </c>
      <c r="J77" s="47">
        <f t="shared" si="2"/>
        <v>0</v>
      </c>
      <c r="K77" s="48">
        <f t="shared" si="3"/>
        <v>0</v>
      </c>
    </row>
    <row r="78" spans="1:11">
      <c r="A78" s="44">
        <v>57</v>
      </c>
      <c r="B78" s="45" t="s">
        <v>149</v>
      </c>
      <c r="C78" s="45"/>
      <c r="D78" s="46" t="s">
        <v>21</v>
      </c>
      <c r="E78" s="118">
        <v>1</v>
      </c>
      <c r="F78" s="115"/>
      <c r="G78" s="116">
        <v>0.08</v>
      </c>
      <c r="H78" s="47">
        <f t="shared" si="0"/>
        <v>0</v>
      </c>
      <c r="I78" s="47">
        <f t="shared" si="1"/>
        <v>0</v>
      </c>
      <c r="J78" s="47">
        <f t="shared" si="2"/>
        <v>0</v>
      </c>
      <c r="K78" s="48">
        <f t="shared" si="3"/>
        <v>0</v>
      </c>
    </row>
    <row r="79" spans="1:11" ht="24">
      <c r="A79" s="44">
        <v>58</v>
      </c>
      <c r="B79" s="45" t="s">
        <v>150</v>
      </c>
      <c r="C79" s="45"/>
      <c r="D79" s="46" t="s">
        <v>21</v>
      </c>
      <c r="E79" s="118">
        <v>7</v>
      </c>
      <c r="F79" s="115"/>
      <c r="G79" s="116">
        <v>0.08</v>
      </c>
      <c r="H79" s="47">
        <f t="shared" si="0"/>
        <v>0</v>
      </c>
      <c r="I79" s="47">
        <f t="shared" si="1"/>
        <v>0</v>
      </c>
      <c r="J79" s="47">
        <f t="shared" si="2"/>
        <v>0</v>
      </c>
      <c r="K79" s="48">
        <f t="shared" si="3"/>
        <v>0</v>
      </c>
    </row>
    <row r="80" spans="1:11">
      <c r="A80" s="44">
        <v>59</v>
      </c>
      <c r="B80" s="45" t="s">
        <v>151</v>
      </c>
      <c r="C80" s="45"/>
      <c r="D80" s="46" t="s">
        <v>21</v>
      </c>
      <c r="E80" s="118">
        <v>10</v>
      </c>
      <c r="F80" s="115"/>
      <c r="G80" s="116">
        <v>0.08</v>
      </c>
      <c r="H80" s="47">
        <f t="shared" si="0"/>
        <v>0</v>
      </c>
      <c r="I80" s="47">
        <f t="shared" si="1"/>
        <v>0</v>
      </c>
      <c r="J80" s="47">
        <f t="shared" si="2"/>
        <v>0</v>
      </c>
      <c r="K80" s="48">
        <f t="shared" si="3"/>
        <v>0</v>
      </c>
    </row>
    <row r="81" spans="1:11">
      <c r="A81" s="44">
        <v>60</v>
      </c>
      <c r="B81" s="45" t="s">
        <v>152</v>
      </c>
      <c r="C81" s="45"/>
      <c r="D81" s="46" t="s">
        <v>21</v>
      </c>
      <c r="E81" s="118">
        <v>5</v>
      </c>
      <c r="F81" s="115"/>
      <c r="G81" s="116">
        <v>0.08</v>
      </c>
      <c r="H81" s="47">
        <f t="shared" si="0"/>
        <v>0</v>
      </c>
      <c r="I81" s="47">
        <f t="shared" si="1"/>
        <v>0</v>
      </c>
      <c r="J81" s="47">
        <f t="shared" si="2"/>
        <v>0</v>
      </c>
      <c r="K81" s="48">
        <f t="shared" si="3"/>
        <v>0</v>
      </c>
    </row>
    <row r="82" spans="1:11">
      <c r="A82" s="44">
        <v>61</v>
      </c>
      <c r="B82" s="45" t="s">
        <v>279</v>
      </c>
      <c r="C82" s="45"/>
      <c r="D82" s="46" t="s">
        <v>21</v>
      </c>
      <c r="E82" s="118">
        <v>10</v>
      </c>
      <c r="F82" s="115"/>
      <c r="G82" s="116">
        <v>0.08</v>
      </c>
      <c r="H82" s="47">
        <f t="shared" si="0"/>
        <v>0</v>
      </c>
      <c r="I82" s="47">
        <f t="shared" si="1"/>
        <v>0</v>
      </c>
      <c r="J82" s="47">
        <f t="shared" si="2"/>
        <v>0</v>
      </c>
      <c r="K82" s="48">
        <f t="shared" si="3"/>
        <v>0</v>
      </c>
    </row>
    <row r="83" spans="1:11">
      <c r="A83" s="44">
        <v>62</v>
      </c>
      <c r="B83" s="45" t="s">
        <v>280</v>
      </c>
      <c r="C83" s="45"/>
      <c r="D83" s="46" t="s">
        <v>21</v>
      </c>
      <c r="E83" s="118">
        <v>3</v>
      </c>
      <c r="F83" s="115"/>
      <c r="G83" s="116">
        <v>0.08</v>
      </c>
      <c r="H83" s="47">
        <f t="shared" si="0"/>
        <v>0</v>
      </c>
      <c r="I83" s="47">
        <f t="shared" si="1"/>
        <v>0</v>
      </c>
      <c r="J83" s="47">
        <f t="shared" si="2"/>
        <v>0</v>
      </c>
      <c r="K83" s="48">
        <f t="shared" si="3"/>
        <v>0</v>
      </c>
    </row>
    <row r="84" spans="1:11">
      <c r="A84" s="44">
        <v>63</v>
      </c>
      <c r="B84" s="45" t="s">
        <v>281</v>
      </c>
      <c r="C84" s="45"/>
      <c r="D84" s="46" t="s">
        <v>21</v>
      </c>
      <c r="E84" s="118">
        <v>3</v>
      </c>
      <c r="F84" s="115"/>
      <c r="G84" s="116">
        <v>0.08</v>
      </c>
      <c r="H84" s="47">
        <f t="shared" si="0"/>
        <v>0</v>
      </c>
      <c r="I84" s="47">
        <f t="shared" si="1"/>
        <v>0</v>
      </c>
      <c r="J84" s="47">
        <f t="shared" si="2"/>
        <v>0</v>
      </c>
      <c r="K84" s="48">
        <f t="shared" si="3"/>
        <v>0</v>
      </c>
    </row>
    <row r="85" spans="1:11">
      <c r="A85" s="44">
        <v>64</v>
      </c>
      <c r="B85" s="45" t="s">
        <v>283</v>
      </c>
      <c r="C85" s="45"/>
      <c r="D85" s="46" t="s">
        <v>21</v>
      </c>
      <c r="E85" s="118">
        <v>10</v>
      </c>
      <c r="F85" s="115"/>
      <c r="G85" s="116">
        <v>0.08</v>
      </c>
      <c r="H85" s="47">
        <f t="shared" si="0"/>
        <v>0</v>
      </c>
      <c r="I85" s="47">
        <f t="shared" si="1"/>
        <v>0</v>
      </c>
      <c r="J85" s="47">
        <f t="shared" si="2"/>
        <v>0</v>
      </c>
      <c r="K85" s="48">
        <f t="shared" si="3"/>
        <v>0</v>
      </c>
    </row>
    <row r="86" spans="1:11">
      <c r="A86" s="44">
        <v>65</v>
      </c>
      <c r="B86" s="45" t="s">
        <v>284</v>
      </c>
      <c r="C86" s="45"/>
      <c r="D86" s="46" t="s">
        <v>21</v>
      </c>
      <c r="E86" s="118">
        <v>10</v>
      </c>
      <c r="F86" s="115"/>
      <c r="G86" s="116">
        <v>0.08</v>
      </c>
      <c r="H86" s="47">
        <f t="shared" si="0"/>
        <v>0</v>
      </c>
      <c r="I86" s="47">
        <f t="shared" si="1"/>
        <v>0</v>
      </c>
      <c r="J86" s="47">
        <f t="shared" si="2"/>
        <v>0</v>
      </c>
      <c r="K86" s="48">
        <f t="shared" si="3"/>
        <v>0</v>
      </c>
    </row>
    <row r="87" spans="1:11" ht="24">
      <c r="A87" s="44">
        <v>66</v>
      </c>
      <c r="B87" s="45" t="s">
        <v>285</v>
      </c>
      <c r="C87" s="45"/>
      <c r="D87" s="46" t="s">
        <v>21</v>
      </c>
      <c r="E87" s="118">
        <v>3</v>
      </c>
      <c r="F87" s="115"/>
      <c r="G87" s="116">
        <v>0.08</v>
      </c>
      <c r="H87" s="47">
        <f t="shared" ref="H87" si="4">ROUND((F87+F87*G87),2)</f>
        <v>0</v>
      </c>
      <c r="I87" s="47">
        <f t="shared" ref="I87" si="5">F87*E87</f>
        <v>0</v>
      </c>
      <c r="J87" s="47">
        <f t="shared" ref="J87" si="6">H87*E87</f>
        <v>0</v>
      </c>
      <c r="K87" s="48">
        <f t="shared" ref="K87" si="7">J87-I87</f>
        <v>0</v>
      </c>
    </row>
    <row r="88" spans="1:11">
      <c r="A88" s="236" t="s">
        <v>67</v>
      </c>
      <c r="B88" s="236"/>
      <c r="C88" s="236"/>
      <c r="D88" s="236"/>
      <c r="E88" s="236"/>
      <c r="F88" s="236"/>
      <c r="G88" s="236"/>
      <c r="H88" s="236"/>
      <c r="I88" s="199">
        <f>SUM(I22:I85)</f>
        <v>0</v>
      </c>
      <c r="J88" s="199">
        <f>SUM(J22:J81)</f>
        <v>0</v>
      </c>
      <c r="K88" s="199">
        <f>SUM(K22:K81)</f>
        <v>0</v>
      </c>
    </row>
    <row r="89" spans="1:11">
      <c r="I89" s="70"/>
      <c r="J89" s="70"/>
      <c r="K89" s="70"/>
    </row>
    <row r="90" spans="1:11">
      <c r="B90" s="211" t="s">
        <v>302</v>
      </c>
      <c r="C90" s="211"/>
      <c r="D90" s="212"/>
      <c r="E90" s="213"/>
      <c r="F90" s="214"/>
    </row>
    <row r="91" spans="1:11">
      <c r="B91" s="211" t="s">
        <v>303</v>
      </c>
      <c r="C91" s="211"/>
      <c r="D91" s="212"/>
      <c r="E91" s="213"/>
      <c r="F91" s="214"/>
    </row>
    <row r="92" spans="1:11">
      <c r="B92" s="71"/>
      <c r="C92" s="71"/>
      <c r="E92" s="120"/>
      <c r="F92" s="72"/>
    </row>
  </sheetData>
  <mergeCells count="21">
    <mergeCell ref="C13:H13"/>
    <mergeCell ref="C14:H14"/>
    <mergeCell ref="C15:H15"/>
    <mergeCell ref="C16:H16"/>
    <mergeCell ref="C17:H17"/>
    <mergeCell ref="A20:K20"/>
    <mergeCell ref="A88:H88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K17"/>
    </sheetView>
  </sheetViews>
  <sheetFormatPr defaultRowHeight="15"/>
  <cols>
    <col min="2" max="2" width="56.28515625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>
      <c r="A3" s="248" t="s">
        <v>305</v>
      </c>
      <c r="B3" s="249"/>
      <c r="C3" s="258"/>
      <c r="D3" s="259"/>
      <c r="E3" s="259"/>
      <c r="F3" s="259"/>
      <c r="G3" s="259"/>
      <c r="H3" s="259"/>
      <c r="I3" s="259"/>
      <c r="J3" s="259"/>
      <c r="K3" s="260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6" t="s">
        <v>312</v>
      </c>
      <c r="B12" s="267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8"/>
      <c r="B13" s="269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8"/>
      <c r="B14" s="269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8"/>
      <c r="B15" s="269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8"/>
      <c r="B16" s="269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70"/>
      <c r="B17" s="27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 s="209" customFormat="1">
      <c r="A20" s="265" t="s">
        <v>248</v>
      </c>
      <c r="B20" s="265"/>
      <c r="C20" s="265"/>
      <c r="D20" s="265"/>
      <c r="E20" s="265"/>
      <c r="F20" s="265"/>
      <c r="G20" s="265"/>
      <c r="H20" s="265"/>
      <c r="I20" s="265"/>
      <c r="J20" s="265"/>
    </row>
    <row r="21" spans="1:11" ht="51">
      <c r="A21" s="1" t="s">
        <v>176</v>
      </c>
      <c r="B21" s="177" t="s">
        <v>2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177</v>
      </c>
      <c r="H21" s="4" t="s">
        <v>9</v>
      </c>
      <c r="I21" s="4" t="s">
        <v>10</v>
      </c>
      <c r="J21" s="4" t="s">
        <v>11</v>
      </c>
    </row>
    <row r="22" spans="1:11" ht="25.5">
      <c r="A22" s="178">
        <v>1</v>
      </c>
      <c r="B22" s="179" t="s">
        <v>178</v>
      </c>
      <c r="C22" s="180" t="s">
        <v>25</v>
      </c>
      <c r="D22" s="181">
        <v>2000</v>
      </c>
      <c r="E22" s="181"/>
      <c r="F22" s="182">
        <v>0.08</v>
      </c>
      <c r="G22" s="181">
        <f>ROUND(E22*1.08,2)</f>
        <v>0</v>
      </c>
      <c r="H22" s="108">
        <f>D22*E22</f>
        <v>0</v>
      </c>
      <c r="I22" s="108">
        <f>D22*G22</f>
        <v>0</v>
      </c>
      <c r="J22" s="108">
        <f>I22-H22</f>
        <v>0</v>
      </c>
    </row>
    <row r="24" spans="1:11">
      <c r="B24" s="209" t="s">
        <v>302</v>
      </c>
      <c r="C24" s="209"/>
      <c r="D24" s="209"/>
      <c r="E24" s="209"/>
      <c r="F24" s="209"/>
    </row>
    <row r="25" spans="1:11">
      <c r="B25" s="209" t="s">
        <v>303</v>
      </c>
      <c r="C25" s="209"/>
      <c r="D25" s="209"/>
      <c r="E25" s="209"/>
      <c r="F25" s="209"/>
    </row>
  </sheetData>
  <mergeCells count="20">
    <mergeCell ref="C14:H14"/>
    <mergeCell ref="C15:H15"/>
    <mergeCell ref="C16:H16"/>
    <mergeCell ref="C17:H17"/>
    <mergeCell ref="A20:J20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  <mergeCell ref="C13:H1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115" zoomScaleNormal="115" workbookViewId="0">
      <selection sqref="A1:K17"/>
    </sheetView>
  </sheetViews>
  <sheetFormatPr defaultRowHeight="15"/>
  <cols>
    <col min="2" max="2" width="43" customWidth="1"/>
    <col min="6" max="6" width="10.85546875" customWidth="1"/>
    <col min="7" max="7" width="11.42578125" customWidth="1"/>
    <col min="8" max="8" width="10.5703125" bestFit="1" customWidth="1"/>
    <col min="9" max="9" width="12.42578125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>
      <c r="A3" s="248" t="s">
        <v>305</v>
      </c>
      <c r="B3" s="249"/>
      <c r="C3" s="257"/>
      <c r="D3" s="257"/>
      <c r="E3" s="257"/>
      <c r="F3" s="257"/>
      <c r="G3" s="257"/>
      <c r="H3" s="257"/>
      <c r="I3" s="257"/>
      <c r="J3" s="257"/>
      <c r="K3" s="257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1" t="s">
        <v>312</v>
      </c>
      <c r="B12" s="261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1"/>
      <c r="B13" s="261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1"/>
      <c r="B14" s="261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1"/>
      <c r="B15" s="261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1"/>
      <c r="B16" s="261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61"/>
      <c r="B17" s="26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 s="209" customFormat="1" ht="25.5" customHeight="1">
      <c r="A20" s="264" t="s">
        <v>250</v>
      </c>
      <c r="B20" s="264"/>
      <c r="C20" s="264"/>
      <c r="D20" s="264"/>
      <c r="E20" s="264"/>
      <c r="F20" s="264"/>
      <c r="G20" s="264"/>
      <c r="H20" s="264"/>
      <c r="I20" s="264"/>
    </row>
    <row r="21" spans="1:11" ht="39">
      <c r="A21" s="2" t="s">
        <v>249</v>
      </c>
      <c r="B21" s="138" t="s">
        <v>2</v>
      </c>
      <c r="C21" s="139" t="s">
        <v>5</v>
      </c>
      <c r="D21" s="140" t="s">
        <v>103</v>
      </c>
      <c r="E21" s="141" t="s">
        <v>104</v>
      </c>
      <c r="F21" s="140" t="s">
        <v>177</v>
      </c>
      <c r="G21" s="142" t="s">
        <v>9</v>
      </c>
      <c r="H21" s="140" t="s">
        <v>179</v>
      </c>
      <c r="I21" s="139" t="s">
        <v>180</v>
      </c>
    </row>
    <row r="22" spans="1:11">
      <c r="A22" s="2">
        <v>1</v>
      </c>
      <c r="B22" s="143" t="s">
        <v>207</v>
      </c>
      <c r="C22" s="144">
        <v>5</v>
      </c>
      <c r="D22" s="144"/>
      <c r="E22" s="145">
        <v>0.23</v>
      </c>
      <c r="F22" s="146">
        <f>ROUND(D22+D22*E22,2)</f>
        <v>0</v>
      </c>
      <c r="G22" s="147">
        <f>C22*D22</f>
        <v>0</v>
      </c>
      <c r="H22" s="146">
        <f>C22*F22</f>
        <v>0</v>
      </c>
      <c r="I22" s="148">
        <f>H22-G22</f>
        <v>0</v>
      </c>
    </row>
    <row r="23" spans="1:11">
      <c r="A23" s="2">
        <v>2</v>
      </c>
      <c r="B23" s="143" t="s">
        <v>206</v>
      </c>
      <c r="C23" s="144">
        <v>1</v>
      </c>
      <c r="D23" s="144"/>
      <c r="E23" s="145">
        <v>0.23</v>
      </c>
      <c r="F23" s="146">
        <f t="shared" ref="F23:F39" si="0">ROUND(D23+D23*E23,2)</f>
        <v>0</v>
      </c>
      <c r="G23" s="147">
        <f t="shared" ref="G23:G39" si="1">C23*D23</f>
        <v>0</v>
      </c>
      <c r="H23" s="146">
        <f t="shared" ref="H23:H39" si="2">C23*F23</f>
        <v>0</v>
      </c>
      <c r="I23" s="148">
        <f t="shared" ref="I23:I39" si="3">H23-G23</f>
        <v>0</v>
      </c>
    </row>
    <row r="24" spans="1:11">
      <c r="A24" s="2">
        <v>4</v>
      </c>
      <c r="B24" s="143" t="s">
        <v>208</v>
      </c>
      <c r="C24" s="144">
        <v>1</v>
      </c>
      <c r="D24" s="144"/>
      <c r="E24" s="145">
        <v>0.23</v>
      </c>
      <c r="F24" s="146">
        <f t="shared" si="0"/>
        <v>0</v>
      </c>
      <c r="G24" s="147">
        <f t="shared" si="1"/>
        <v>0</v>
      </c>
      <c r="H24" s="146">
        <f t="shared" si="2"/>
        <v>0</v>
      </c>
      <c r="I24" s="148">
        <f t="shared" si="3"/>
        <v>0</v>
      </c>
    </row>
    <row r="25" spans="1:11">
      <c r="A25" s="2">
        <v>5</v>
      </c>
      <c r="B25" s="143" t="s">
        <v>181</v>
      </c>
      <c r="C25" s="144">
        <v>20</v>
      </c>
      <c r="D25" s="144"/>
      <c r="E25" s="145">
        <v>0.23</v>
      </c>
      <c r="F25" s="146">
        <f t="shared" si="0"/>
        <v>0</v>
      </c>
      <c r="G25" s="147">
        <f t="shared" si="1"/>
        <v>0</v>
      </c>
      <c r="H25" s="146">
        <f t="shared" si="2"/>
        <v>0</v>
      </c>
      <c r="I25" s="148">
        <f t="shared" si="3"/>
        <v>0</v>
      </c>
    </row>
    <row r="26" spans="1:11">
      <c r="A26" s="2">
        <v>6</v>
      </c>
      <c r="B26" s="143" t="s">
        <v>182</v>
      </c>
      <c r="C26" s="144">
        <v>1</v>
      </c>
      <c r="D26" s="144"/>
      <c r="E26" s="145">
        <v>0.23</v>
      </c>
      <c r="F26" s="146">
        <f t="shared" si="0"/>
        <v>0</v>
      </c>
      <c r="G26" s="147">
        <f t="shared" si="1"/>
        <v>0</v>
      </c>
      <c r="H26" s="146">
        <f t="shared" si="2"/>
        <v>0</v>
      </c>
      <c r="I26" s="148">
        <f t="shared" si="3"/>
        <v>0</v>
      </c>
    </row>
    <row r="27" spans="1:11">
      <c r="A27" s="2">
        <v>7</v>
      </c>
      <c r="B27" s="143" t="s">
        <v>296</v>
      </c>
      <c r="C27" s="144">
        <v>30</v>
      </c>
      <c r="D27" s="144"/>
      <c r="E27" s="145">
        <v>0.08</v>
      </c>
      <c r="F27" s="146">
        <f t="shared" si="0"/>
        <v>0</v>
      </c>
      <c r="G27" s="147">
        <f t="shared" si="1"/>
        <v>0</v>
      </c>
      <c r="H27" s="146">
        <f t="shared" si="2"/>
        <v>0</v>
      </c>
      <c r="I27" s="148">
        <f t="shared" si="3"/>
        <v>0</v>
      </c>
    </row>
    <row r="28" spans="1:11">
      <c r="A28" s="2">
        <v>8</v>
      </c>
      <c r="B28" s="143" t="s">
        <v>183</v>
      </c>
      <c r="C28" s="144">
        <v>3</v>
      </c>
      <c r="D28" s="144"/>
      <c r="E28" s="145">
        <v>0.23</v>
      </c>
      <c r="F28" s="146">
        <f t="shared" si="0"/>
        <v>0</v>
      </c>
      <c r="G28" s="147">
        <f t="shared" si="1"/>
        <v>0</v>
      </c>
      <c r="H28" s="146">
        <f t="shared" si="2"/>
        <v>0</v>
      </c>
      <c r="I28" s="148">
        <f t="shared" si="3"/>
        <v>0</v>
      </c>
    </row>
    <row r="29" spans="1:11">
      <c r="A29" s="2">
        <v>9</v>
      </c>
      <c r="B29" s="143" t="s">
        <v>191</v>
      </c>
      <c r="C29" s="144">
        <v>15</v>
      </c>
      <c r="D29" s="144"/>
      <c r="E29" s="145">
        <v>0.23</v>
      </c>
      <c r="F29" s="146">
        <f t="shared" si="0"/>
        <v>0</v>
      </c>
      <c r="G29" s="147">
        <f t="shared" si="1"/>
        <v>0</v>
      </c>
      <c r="H29" s="146">
        <f t="shared" si="2"/>
        <v>0</v>
      </c>
      <c r="I29" s="148">
        <f t="shared" si="3"/>
        <v>0</v>
      </c>
    </row>
    <row r="30" spans="1:11">
      <c r="A30" s="2">
        <v>10</v>
      </c>
      <c r="B30" s="143" t="s">
        <v>184</v>
      </c>
      <c r="C30" s="144">
        <v>1</v>
      </c>
      <c r="D30" s="144"/>
      <c r="E30" s="145">
        <v>0.23</v>
      </c>
      <c r="F30" s="146">
        <f t="shared" si="0"/>
        <v>0</v>
      </c>
      <c r="G30" s="147">
        <f t="shared" si="1"/>
        <v>0</v>
      </c>
      <c r="H30" s="146">
        <f t="shared" si="2"/>
        <v>0</v>
      </c>
      <c r="I30" s="148">
        <f t="shared" si="3"/>
        <v>0</v>
      </c>
    </row>
    <row r="31" spans="1:11">
      <c r="A31" s="2">
        <v>11</v>
      </c>
      <c r="B31" s="143" t="s">
        <v>209</v>
      </c>
      <c r="C31" s="144">
        <v>2</v>
      </c>
      <c r="D31" s="144"/>
      <c r="E31" s="145">
        <v>0.23</v>
      </c>
      <c r="F31" s="146">
        <f t="shared" si="0"/>
        <v>0</v>
      </c>
      <c r="G31" s="147">
        <f t="shared" si="1"/>
        <v>0</v>
      </c>
      <c r="H31" s="146">
        <f t="shared" si="2"/>
        <v>0</v>
      </c>
      <c r="I31" s="148">
        <f t="shared" si="3"/>
        <v>0</v>
      </c>
    </row>
    <row r="32" spans="1:11">
      <c r="A32" s="2">
        <v>12</v>
      </c>
      <c r="B32" s="143" t="s">
        <v>185</v>
      </c>
      <c r="C32" s="144">
        <v>1</v>
      </c>
      <c r="D32" s="144"/>
      <c r="E32" s="145">
        <v>0.08</v>
      </c>
      <c r="F32" s="146">
        <f t="shared" si="0"/>
        <v>0</v>
      </c>
      <c r="G32" s="147">
        <f t="shared" si="1"/>
        <v>0</v>
      </c>
      <c r="H32" s="146">
        <f t="shared" si="2"/>
        <v>0</v>
      </c>
      <c r="I32" s="148">
        <f t="shared" si="3"/>
        <v>0</v>
      </c>
    </row>
    <row r="33" spans="1:9">
      <c r="A33" s="2">
        <v>13</v>
      </c>
      <c r="B33" s="143" t="s">
        <v>186</v>
      </c>
      <c r="C33" s="144">
        <v>1</v>
      </c>
      <c r="D33" s="144"/>
      <c r="E33" s="145">
        <v>0.08</v>
      </c>
      <c r="F33" s="146">
        <f t="shared" si="0"/>
        <v>0</v>
      </c>
      <c r="G33" s="147">
        <f t="shared" si="1"/>
        <v>0</v>
      </c>
      <c r="H33" s="146">
        <f t="shared" si="2"/>
        <v>0</v>
      </c>
      <c r="I33" s="148">
        <f t="shared" si="3"/>
        <v>0</v>
      </c>
    </row>
    <row r="34" spans="1:9">
      <c r="A34" s="2">
        <v>14</v>
      </c>
      <c r="B34" s="143" t="s">
        <v>187</v>
      </c>
      <c r="C34" s="144">
        <v>2</v>
      </c>
      <c r="D34" s="144"/>
      <c r="E34" s="145">
        <v>0.23</v>
      </c>
      <c r="F34" s="146">
        <f t="shared" si="0"/>
        <v>0</v>
      </c>
      <c r="G34" s="147">
        <f t="shared" si="1"/>
        <v>0</v>
      </c>
      <c r="H34" s="146">
        <f t="shared" si="2"/>
        <v>0</v>
      </c>
      <c r="I34" s="148">
        <f t="shared" si="3"/>
        <v>0</v>
      </c>
    </row>
    <row r="35" spans="1:9">
      <c r="A35" s="2">
        <v>16</v>
      </c>
      <c r="B35" s="143" t="s">
        <v>210</v>
      </c>
      <c r="C35" s="144">
        <v>2</v>
      </c>
      <c r="D35" s="144"/>
      <c r="E35" s="145">
        <v>0.23</v>
      </c>
      <c r="F35" s="146">
        <f t="shared" si="0"/>
        <v>0</v>
      </c>
      <c r="G35" s="147">
        <f t="shared" si="1"/>
        <v>0</v>
      </c>
      <c r="H35" s="146">
        <f t="shared" si="2"/>
        <v>0</v>
      </c>
      <c r="I35" s="148">
        <f t="shared" si="3"/>
        <v>0</v>
      </c>
    </row>
    <row r="36" spans="1:9" s="113" customFormat="1">
      <c r="A36" s="55">
        <v>17</v>
      </c>
      <c r="B36" s="189" t="s">
        <v>192</v>
      </c>
      <c r="C36" s="190">
        <v>6</v>
      </c>
      <c r="D36" s="190"/>
      <c r="E36" s="191">
        <v>0.23</v>
      </c>
      <c r="F36" s="146">
        <f t="shared" si="0"/>
        <v>0</v>
      </c>
      <c r="G36" s="147">
        <f t="shared" si="1"/>
        <v>0</v>
      </c>
      <c r="H36" s="146">
        <f t="shared" si="2"/>
        <v>0</v>
      </c>
      <c r="I36" s="148">
        <f t="shared" si="3"/>
        <v>0</v>
      </c>
    </row>
    <row r="37" spans="1:9">
      <c r="A37" s="2">
        <v>18</v>
      </c>
      <c r="B37" s="143" t="s">
        <v>188</v>
      </c>
      <c r="C37" s="144">
        <v>6</v>
      </c>
      <c r="D37" s="144"/>
      <c r="E37" s="145">
        <v>0.23</v>
      </c>
      <c r="F37" s="146">
        <f t="shared" si="0"/>
        <v>0</v>
      </c>
      <c r="G37" s="147">
        <f t="shared" si="1"/>
        <v>0</v>
      </c>
      <c r="H37" s="146">
        <f t="shared" si="2"/>
        <v>0</v>
      </c>
      <c r="I37" s="148">
        <f t="shared" si="3"/>
        <v>0</v>
      </c>
    </row>
    <row r="38" spans="1:9" s="113" customFormat="1">
      <c r="A38" s="55">
        <v>19</v>
      </c>
      <c r="B38" s="189" t="s">
        <v>189</v>
      </c>
      <c r="C38" s="190">
        <v>10</v>
      </c>
      <c r="D38" s="190"/>
      <c r="E38" s="191">
        <v>0.23</v>
      </c>
      <c r="F38" s="146">
        <f t="shared" si="0"/>
        <v>0</v>
      </c>
      <c r="G38" s="147">
        <f t="shared" si="1"/>
        <v>0</v>
      </c>
      <c r="H38" s="146">
        <f t="shared" si="2"/>
        <v>0</v>
      </c>
      <c r="I38" s="148">
        <f t="shared" si="3"/>
        <v>0</v>
      </c>
    </row>
    <row r="39" spans="1:9">
      <c r="A39" s="2">
        <v>20</v>
      </c>
      <c r="B39" s="143" t="s">
        <v>193</v>
      </c>
      <c r="C39" s="144">
        <v>1</v>
      </c>
      <c r="D39" s="144"/>
      <c r="E39" s="145">
        <v>0.23</v>
      </c>
      <c r="F39" s="146">
        <f t="shared" si="0"/>
        <v>0</v>
      </c>
      <c r="G39" s="147">
        <f t="shared" si="1"/>
        <v>0</v>
      </c>
      <c r="H39" s="146">
        <f t="shared" si="2"/>
        <v>0</v>
      </c>
      <c r="I39" s="148">
        <f t="shared" si="3"/>
        <v>0</v>
      </c>
    </row>
    <row r="40" spans="1:9" s="113" customFormat="1">
      <c r="A40" s="55"/>
      <c r="B40" s="237" t="s">
        <v>190</v>
      </c>
      <c r="C40" s="237"/>
      <c r="D40" s="237"/>
      <c r="E40" s="237"/>
      <c r="F40" s="237"/>
      <c r="G40" s="200"/>
      <c r="H40" s="200"/>
      <c r="I40" s="200"/>
    </row>
    <row r="42" spans="1:9">
      <c r="B42" s="209" t="s">
        <v>302</v>
      </c>
      <c r="C42" s="209"/>
      <c r="D42" s="209"/>
      <c r="E42" s="209"/>
      <c r="F42" s="209"/>
    </row>
    <row r="43" spans="1:9">
      <c r="B43" s="209" t="s">
        <v>303</v>
      </c>
      <c r="C43" s="209"/>
      <c r="D43" s="209"/>
      <c r="E43" s="209"/>
      <c r="F43" s="209"/>
    </row>
  </sheetData>
  <mergeCells count="21">
    <mergeCell ref="C13:H13"/>
    <mergeCell ref="C14:H14"/>
    <mergeCell ref="C15:H15"/>
    <mergeCell ref="C16:H16"/>
    <mergeCell ref="C17:H17"/>
    <mergeCell ref="B40:F40"/>
    <mergeCell ref="A20:I20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17"/>
    </sheetView>
  </sheetViews>
  <sheetFormatPr defaultColWidth="17.140625" defaultRowHeight="15"/>
  <cols>
    <col min="1" max="1" width="7" customWidth="1"/>
    <col min="2" max="2" width="50.28515625" customWidth="1"/>
    <col min="5" max="5" width="9.140625" customWidth="1"/>
    <col min="6" max="6" width="11.42578125" customWidth="1"/>
    <col min="7" max="7" width="12.42578125" customWidth="1"/>
    <col min="8" max="8" width="12.28515625" customWidth="1"/>
    <col min="9" max="9" width="14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>
      <c r="A3" s="248" t="s">
        <v>305</v>
      </c>
      <c r="B3" s="249"/>
      <c r="C3" s="257"/>
      <c r="D3" s="257"/>
      <c r="E3" s="257"/>
      <c r="F3" s="257"/>
      <c r="G3" s="257"/>
      <c r="H3" s="257"/>
      <c r="I3" s="257"/>
      <c r="J3" s="257"/>
      <c r="K3" s="257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1" t="s">
        <v>312</v>
      </c>
      <c r="B12" s="261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1"/>
      <c r="B13" s="261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1"/>
      <c r="B14" s="261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1"/>
      <c r="B15" s="261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1"/>
      <c r="B16" s="261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61"/>
      <c r="B17" s="26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 s="209" customFormat="1" ht="15" customHeight="1">
      <c r="A20" s="262" t="s">
        <v>254</v>
      </c>
      <c r="B20" s="262"/>
      <c r="C20" s="262"/>
      <c r="D20" s="262"/>
      <c r="E20" s="262"/>
      <c r="F20" s="262"/>
      <c r="G20" s="262"/>
      <c r="H20" s="262"/>
      <c r="I20" s="262"/>
    </row>
    <row r="21" spans="1:11" ht="26.25">
      <c r="A21" s="56" t="s">
        <v>194</v>
      </c>
      <c r="B21" s="57" t="s">
        <v>195</v>
      </c>
      <c r="C21" s="57" t="s">
        <v>196</v>
      </c>
      <c r="D21" s="57" t="s">
        <v>197</v>
      </c>
      <c r="E21" s="56" t="s">
        <v>7</v>
      </c>
      <c r="F21" s="58" t="s">
        <v>198</v>
      </c>
      <c r="G21" s="58" t="s">
        <v>9</v>
      </c>
      <c r="H21" s="59" t="s">
        <v>199</v>
      </c>
      <c r="I21" s="2" t="s">
        <v>301</v>
      </c>
    </row>
    <row r="22" spans="1:11">
      <c r="A22" s="60">
        <v>1</v>
      </c>
      <c r="B22" s="61" t="s">
        <v>286</v>
      </c>
      <c r="C22" s="62">
        <v>200</v>
      </c>
      <c r="D22" s="63"/>
      <c r="E22" s="67">
        <v>0.08</v>
      </c>
      <c r="F22" s="64">
        <f>ROUND(D22+D22*E22,2)</f>
        <v>0</v>
      </c>
      <c r="G22" s="64">
        <f t="shared" ref="G22:G29" si="0">C22*D22</f>
        <v>0</v>
      </c>
      <c r="H22" s="64">
        <f t="shared" ref="H22:H29" si="1">C22*F22</f>
        <v>0</v>
      </c>
      <c r="I22" s="69">
        <f>H22-G22</f>
        <v>0</v>
      </c>
    </row>
    <row r="23" spans="1:11">
      <c r="A23" s="60">
        <v>2</v>
      </c>
      <c r="B23" s="61" t="s">
        <v>287</v>
      </c>
      <c r="C23" s="149">
        <v>200</v>
      </c>
      <c r="D23" s="63"/>
      <c r="E23" s="67">
        <v>0.08</v>
      </c>
      <c r="F23" s="64">
        <f t="shared" ref="F23:F29" si="2">ROUND(D23+D23*E23,2)</f>
        <v>0</v>
      </c>
      <c r="G23" s="64">
        <f t="shared" si="0"/>
        <v>0</v>
      </c>
      <c r="H23" s="64">
        <f t="shared" si="1"/>
        <v>0</v>
      </c>
      <c r="I23" s="69">
        <f t="shared" ref="I23:I30" si="3">H23-G23</f>
        <v>0</v>
      </c>
    </row>
    <row r="24" spans="1:11">
      <c r="A24" s="60">
        <v>3</v>
      </c>
      <c r="B24" s="61" t="s">
        <v>298</v>
      </c>
      <c r="C24" s="62">
        <v>200</v>
      </c>
      <c r="D24" s="63"/>
      <c r="E24" s="67">
        <v>0.08</v>
      </c>
      <c r="F24" s="64">
        <f t="shared" si="2"/>
        <v>0</v>
      </c>
      <c r="G24" s="64">
        <f t="shared" si="0"/>
        <v>0</v>
      </c>
      <c r="H24" s="64">
        <f t="shared" si="1"/>
        <v>0</v>
      </c>
      <c r="I24" s="69">
        <f t="shared" si="3"/>
        <v>0</v>
      </c>
    </row>
    <row r="25" spans="1:11">
      <c r="A25" s="60">
        <v>4</v>
      </c>
      <c r="B25" s="61" t="s">
        <v>299</v>
      </c>
      <c r="C25" s="62">
        <v>50</v>
      </c>
      <c r="D25" s="63"/>
      <c r="E25" s="67">
        <v>0.08</v>
      </c>
      <c r="F25" s="64">
        <f t="shared" si="2"/>
        <v>0</v>
      </c>
      <c r="G25" s="64">
        <f t="shared" si="0"/>
        <v>0</v>
      </c>
      <c r="H25" s="64">
        <f t="shared" si="1"/>
        <v>0</v>
      </c>
      <c r="I25" s="69">
        <f t="shared" si="3"/>
        <v>0</v>
      </c>
    </row>
    <row r="26" spans="1:11">
      <c r="A26" s="60">
        <v>5</v>
      </c>
      <c r="B26" s="61" t="s">
        <v>200</v>
      </c>
      <c r="C26" s="62">
        <v>10</v>
      </c>
      <c r="D26" s="63"/>
      <c r="E26" s="67">
        <v>0.08</v>
      </c>
      <c r="F26" s="64">
        <f t="shared" si="2"/>
        <v>0</v>
      </c>
      <c r="G26" s="64">
        <f t="shared" si="0"/>
        <v>0</v>
      </c>
      <c r="H26" s="64">
        <f t="shared" si="1"/>
        <v>0</v>
      </c>
      <c r="I26" s="69">
        <f t="shared" si="3"/>
        <v>0</v>
      </c>
    </row>
    <row r="27" spans="1:11">
      <c r="A27" s="60">
        <v>6</v>
      </c>
      <c r="B27" s="61" t="s">
        <v>201</v>
      </c>
      <c r="C27" s="62">
        <v>10</v>
      </c>
      <c r="D27" s="63"/>
      <c r="E27" s="67">
        <v>0.08</v>
      </c>
      <c r="F27" s="64">
        <f t="shared" si="2"/>
        <v>0</v>
      </c>
      <c r="G27" s="64">
        <f t="shared" si="0"/>
        <v>0</v>
      </c>
      <c r="H27" s="64">
        <f t="shared" si="1"/>
        <v>0</v>
      </c>
      <c r="I27" s="69">
        <f t="shared" si="3"/>
        <v>0</v>
      </c>
    </row>
    <row r="28" spans="1:11">
      <c r="A28" s="60">
        <v>7</v>
      </c>
      <c r="B28" s="61" t="s">
        <v>202</v>
      </c>
      <c r="C28" s="62">
        <v>10</v>
      </c>
      <c r="D28" s="63"/>
      <c r="E28" s="67">
        <v>0.08</v>
      </c>
      <c r="F28" s="64">
        <f t="shared" si="2"/>
        <v>0</v>
      </c>
      <c r="G28" s="64">
        <f t="shared" si="0"/>
        <v>0</v>
      </c>
      <c r="H28" s="64">
        <f t="shared" si="1"/>
        <v>0</v>
      </c>
      <c r="I28" s="69">
        <f t="shared" si="3"/>
        <v>0</v>
      </c>
    </row>
    <row r="29" spans="1:11">
      <c r="A29" s="60">
        <v>8</v>
      </c>
      <c r="B29" s="61" t="s">
        <v>203</v>
      </c>
      <c r="C29" s="60">
        <v>10</v>
      </c>
      <c r="D29" s="63"/>
      <c r="E29" s="67">
        <v>0.23</v>
      </c>
      <c r="F29" s="64">
        <f t="shared" si="2"/>
        <v>0</v>
      </c>
      <c r="G29" s="64">
        <f t="shared" si="0"/>
        <v>0</v>
      </c>
      <c r="H29" s="64">
        <f t="shared" si="1"/>
        <v>0</v>
      </c>
      <c r="I29" s="69">
        <f t="shared" si="3"/>
        <v>0</v>
      </c>
    </row>
    <row r="30" spans="1:11">
      <c r="A30" s="238" t="s">
        <v>67</v>
      </c>
      <c r="B30" s="238"/>
      <c r="C30" s="238"/>
      <c r="D30" s="238"/>
      <c r="E30" s="60"/>
      <c r="F30" s="64"/>
      <c r="G30" s="201">
        <f>SUM(G22:G29)</f>
        <v>0</v>
      </c>
      <c r="H30" s="201">
        <f>SUM(H22:H29)</f>
        <v>0</v>
      </c>
      <c r="I30" s="202">
        <f t="shared" si="3"/>
        <v>0</v>
      </c>
    </row>
    <row r="31" spans="1:11">
      <c r="A31" s="65"/>
      <c r="B31" s="66"/>
      <c r="C31" s="65"/>
      <c r="D31" s="65"/>
      <c r="E31" s="65"/>
      <c r="F31" s="65"/>
      <c r="G31" s="65"/>
      <c r="H31" s="68"/>
    </row>
    <row r="32" spans="1:11">
      <c r="A32" s="65"/>
      <c r="B32" s="215" t="s">
        <v>302</v>
      </c>
      <c r="C32" s="216"/>
      <c r="D32" s="216"/>
      <c r="E32" s="216"/>
      <c r="F32" s="216"/>
      <c r="G32" s="65"/>
      <c r="H32" s="68"/>
    </row>
    <row r="33" spans="1:8">
      <c r="A33" s="65"/>
      <c r="B33" s="215" t="s">
        <v>303</v>
      </c>
      <c r="C33" s="216"/>
      <c r="D33" s="216"/>
      <c r="E33" s="216"/>
      <c r="F33" s="216"/>
      <c r="G33" s="65"/>
      <c r="H33" s="68"/>
    </row>
    <row r="34" spans="1:8" ht="209.25" customHeight="1">
      <c r="A34" s="65"/>
      <c r="B34" s="239" t="s">
        <v>297</v>
      </c>
      <c r="C34" s="239"/>
      <c r="D34" s="239"/>
      <c r="E34" s="239"/>
      <c r="F34" s="239"/>
      <c r="G34" s="239"/>
      <c r="H34" s="239"/>
    </row>
    <row r="35" spans="1:8" ht="133.5" customHeight="1">
      <c r="A35" s="65"/>
      <c r="B35" s="241" t="s">
        <v>300</v>
      </c>
      <c r="C35" s="241"/>
      <c r="D35" s="241"/>
      <c r="E35" s="241"/>
      <c r="F35" s="241"/>
      <c r="G35" s="241"/>
      <c r="H35" s="241"/>
    </row>
    <row r="36" spans="1:8" ht="64.5" customHeight="1">
      <c r="A36" s="65"/>
      <c r="B36" s="240" t="s">
        <v>204</v>
      </c>
      <c r="C36" s="240"/>
      <c r="D36" s="240"/>
      <c r="E36" s="240"/>
      <c r="F36" s="240"/>
      <c r="G36" s="240"/>
      <c r="H36" s="240"/>
    </row>
  </sheetData>
  <mergeCells count="24">
    <mergeCell ref="A12:B17"/>
    <mergeCell ref="C12:H12"/>
    <mergeCell ref="C13:H13"/>
    <mergeCell ref="C14:H14"/>
    <mergeCell ref="C15:H15"/>
    <mergeCell ref="C16:H16"/>
    <mergeCell ref="C17:H17"/>
    <mergeCell ref="A6:B6"/>
    <mergeCell ref="C6:K6"/>
    <mergeCell ref="A7:B7"/>
    <mergeCell ref="C7:K7"/>
    <mergeCell ref="A8:B8"/>
    <mergeCell ref="C8:K8"/>
    <mergeCell ref="A1:K1"/>
    <mergeCell ref="A3:B3"/>
    <mergeCell ref="C3:K3"/>
    <mergeCell ref="C4:K4"/>
    <mergeCell ref="A5:B5"/>
    <mergeCell ref="C5:K5"/>
    <mergeCell ref="A30:D30"/>
    <mergeCell ref="B34:H34"/>
    <mergeCell ref="B36:H36"/>
    <mergeCell ref="B35:H35"/>
    <mergeCell ref="A20:I20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P17" sqref="P17"/>
    </sheetView>
  </sheetViews>
  <sheetFormatPr defaultRowHeight="15"/>
  <cols>
    <col min="2" max="2" width="47.85546875" customWidth="1"/>
    <col min="3" max="3" width="20.140625" customWidth="1"/>
    <col min="9" max="9" width="11.85546875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>
      <c r="A3" s="248" t="s">
        <v>305</v>
      </c>
      <c r="B3" s="249"/>
      <c r="C3" s="257"/>
      <c r="D3" s="257"/>
      <c r="E3" s="257"/>
      <c r="F3" s="257"/>
      <c r="G3" s="257"/>
      <c r="H3" s="257"/>
      <c r="I3" s="257"/>
      <c r="J3" s="257"/>
      <c r="K3" s="257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1" t="s">
        <v>312</v>
      </c>
      <c r="B12" s="261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1"/>
      <c r="B13" s="261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1"/>
      <c r="B14" s="261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1"/>
      <c r="B15" s="261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1"/>
      <c r="B16" s="261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61"/>
      <c r="B17" s="26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 s="209" customFormat="1">
      <c r="A20" s="248" t="s">
        <v>251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49"/>
    </row>
    <row r="21" spans="1:11" ht="36">
      <c r="A21" s="39" t="s">
        <v>1</v>
      </c>
      <c r="B21" s="40" t="s">
        <v>2</v>
      </c>
      <c r="C21" s="40" t="s">
        <v>3</v>
      </c>
      <c r="D21" s="27" t="s">
        <v>4</v>
      </c>
      <c r="E21" s="27" t="s">
        <v>5</v>
      </c>
      <c r="F21" s="28" t="s">
        <v>6</v>
      </c>
      <c r="G21" s="29" t="s">
        <v>7</v>
      </c>
      <c r="H21" s="27" t="s">
        <v>177</v>
      </c>
      <c r="I21" s="27" t="s">
        <v>9</v>
      </c>
      <c r="J21" s="27" t="s">
        <v>10</v>
      </c>
      <c r="K21" s="27" t="s">
        <v>11</v>
      </c>
    </row>
    <row r="22" spans="1:11" ht="72">
      <c r="A22" s="2">
        <v>1</v>
      </c>
      <c r="B22" s="80" t="s">
        <v>215</v>
      </c>
      <c r="C22" s="2"/>
      <c r="D22" s="81" t="s">
        <v>25</v>
      </c>
      <c r="E22" s="81">
        <v>50</v>
      </c>
      <c r="F22" s="2"/>
      <c r="G22" s="121">
        <v>0.08</v>
      </c>
      <c r="H22" s="82">
        <f>ROUND((F22+F22*G22),2)</f>
        <v>0</v>
      </c>
      <c r="I22" s="83">
        <f>E22*F22</f>
        <v>0</v>
      </c>
      <c r="J22" s="83">
        <f>E22*H22</f>
        <v>0</v>
      </c>
      <c r="K22" s="83">
        <f>J22-I22</f>
        <v>0</v>
      </c>
    </row>
    <row r="23" spans="1:11" ht="72">
      <c r="A23" s="2">
        <v>2</v>
      </c>
      <c r="B23" s="80" t="s">
        <v>216</v>
      </c>
      <c r="C23" s="2"/>
      <c r="D23" s="81" t="s">
        <v>25</v>
      </c>
      <c r="E23" s="81">
        <v>120</v>
      </c>
      <c r="F23" s="2"/>
      <c r="G23" s="121">
        <v>0.08</v>
      </c>
      <c r="H23" s="82">
        <f t="shared" ref="H23:H25" si="0">ROUND((F23+F23*G23),2)</f>
        <v>0</v>
      </c>
      <c r="I23" s="83">
        <f t="shared" ref="I23:I25" si="1">E23*F23</f>
        <v>0</v>
      </c>
      <c r="J23" s="83">
        <f t="shared" ref="J23:J25" si="2">E23*H23</f>
        <v>0</v>
      </c>
      <c r="K23" s="83">
        <f t="shared" ref="K23:K25" si="3">J23-I23</f>
        <v>0</v>
      </c>
    </row>
    <row r="24" spans="1:11" ht="89.25" customHeight="1">
      <c r="A24" s="2">
        <v>3</v>
      </c>
      <c r="B24" s="84" t="s">
        <v>217</v>
      </c>
      <c r="C24" s="2"/>
      <c r="D24" s="81" t="s">
        <v>25</v>
      </c>
      <c r="E24" s="81">
        <v>40</v>
      </c>
      <c r="F24" s="2"/>
      <c r="G24" s="122">
        <v>0.23</v>
      </c>
      <c r="H24" s="82">
        <f t="shared" si="0"/>
        <v>0</v>
      </c>
      <c r="I24" s="83">
        <f t="shared" si="1"/>
        <v>0</v>
      </c>
      <c r="J24" s="83">
        <f t="shared" si="2"/>
        <v>0</v>
      </c>
      <c r="K24" s="83">
        <f t="shared" si="3"/>
        <v>0</v>
      </c>
    </row>
    <row r="25" spans="1:11" ht="17.25" customHeight="1">
      <c r="A25" s="2">
        <v>4</v>
      </c>
      <c r="B25" s="85" t="s">
        <v>218</v>
      </c>
      <c r="C25" s="2"/>
      <c r="D25" s="81" t="s">
        <v>13</v>
      </c>
      <c r="E25" s="81">
        <v>10</v>
      </c>
      <c r="F25" s="2"/>
      <c r="G25" s="123">
        <v>0.23</v>
      </c>
      <c r="H25" s="82">
        <f t="shared" si="0"/>
        <v>0</v>
      </c>
      <c r="I25" s="83">
        <f t="shared" si="1"/>
        <v>0</v>
      </c>
      <c r="J25" s="83">
        <f t="shared" si="2"/>
        <v>0</v>
      </c>
      <c r="K25" s="83">
        <f t="shared" si="3"/>
        <v>0</v>
      </c>
    </row>
    <row r="26" spans="1:11">
      <c r="I26" s="203">
        <f>SUM(I22:I25)</f>
        <v>0</v>
      </c>
      <c r="J26" s="203">
        <f>SUM(J22:J25)</f>
        <v>0</v>
      </c>
      <c r="K26" s="192">
        <f>SUM(K22:K25)</f>
        <v>0</v>
      </c>
    </row>
    <row r="28" spans="1:11">
      <c r="B28" s="209" t="s">
        <v>302</v>
      </c>
      <c r="C28" s="209"/>
      <c r="D28" s="209"/>
      <c r="E28" s="209"/>
      <c r="F28" s="209"/>
      <c r="K28" t="s">
        <v>239</v>
      </c>
    </row>
    <row r="29" spans="1:11">
      <c r="B29" s="209" t="s">
        <v>303</v>
      </c>
      <c r="C29" s="209"/>
      <c r="D29" s="209"/>
      <c r="E29" s="209"/>
      <c r="F29" s="209"/>
    </row>
  </sheetData>
  <mergeCells count="20">
    <mergeCell ref="C14:H14"/>
    <mergeCell ref="C15:H15"/>
    <mergeCell ref="C16:H16"/>
    <mergeCell ref="C17:H17"/>
    <mergeCell ref="A20:K20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  <mergeCell ref="C13:H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M24" sqref="M24"/>
    </sheetView>
  </sheetViews>
  <sheetFormatPr defaultColWidth="16.85546875" defaultRowHeight="15"/>
  <cols>
    <col min="1" max="1" width="8" bestFit="1" customWidth="1"/>
    <col min="2" max="2" width="47.5703125" customWidth="1"/>
    <col min="3" max="3" width="17.7109375" bestFit="1" customWidth="1"/>
    <col min="4" max="4" width="6.7109375" customWidth="1"/>
    <col min="5" max="5" width="4.85546875" bestFit="1" customWidth="1"/>
    <col min="6" max="6" width="16" bestFit="1" customWidth="1"/>
    <col min="7" max="7" width="4.5703125" bestFit="1" customWidth="1"/>
    <col min="8" max="8" width="10.28515625" bestFit="1" customWidth="1"/>
    <col min="9" max="9" width="12.28515625" bestFit="1" customWidth="1"/>
    <col min="10" max="10" width="13.140625" bestFit="1" customWidth="1"/>
    <col min="11" max="11" width="17.7109375" bestFit="1" customWidth="1"/>
  </cols>
  <sheetData>
    <row r="1" spans="1:11" ht="21">
      <c r="A1" s="250" t="s">
        <v>304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3" spans="1:11">
      <c r="A3" s="248" t="s">
        <v>305</v>
      </c>
      <c r="B3" s="249"/>
      <c r="C3" s="257"/>
      <c r="D3" s="257"/>
      <c r="E3" s="257"/>
      <c r="F3" s="257"/>
      <c r="G3" s="257"/>
      <c r="H3" s="257"/>
      <c r="I3" s="257"/>
      <c r="J3" s="257"/>
      <c r="K3" s="257"/>
    </row>
    <row r="4" spans="1:11">
      <c r="A4" s="222" t="s">
        <v>309</v>
      </c>
      <c r="B4" s="222"/>
      <c r="C4" s="258"/>
      <c r="D4" s="259"/>
      <c r="E4" s="259"/>
      <c r="F4" s="259"/>
      <c r="G4" s="259"/>
      <c r="H4" s="259"/>
      <c r="I4" s="259"/>
      <c r="J4" s="259"/>
      <c r="K4" s="260"/>
    </row>
    <row r="5" spans="1:11">
      <c r="A5" s="248" t="s">
        <v>306</v>
      </c>
      <c r="B5" s="249"/>
      <c r="C5" s="258"/>
      <c r="D5" s="259"/>
      <c r="E5" s="259"/>
      <c r="F5" s="259"/>
      <c r="G5" s="259"/>
      <c r="H5" s="259"/>
      <c r="I5" s="259"/>
      <c r="J5" s="259"/>
      <c r="K5" s="260"/>
    </row>
    <row r="6" spans="1:11">
      <c r="A6" s="248" t="s">
        <v>310</v>
      </c>
      <c r="B6" s="249"/>
      <c r="C6" s="258"/>
      <c r="D6" s="259"/>
      <c r="E6" s="259"/>
      <c r="F6" s="259"/>
      <c r="G6" s="259"/>
      <c r="H6" s="259"/>
      <c r="I6" s="259"/>
      <c r="J6" s="259"/>
      <c r="K6" s="260"/>
    </row>
    <row r="7" spans="1:11">
      <c r="A7" s="248" t="s">
        <v>307</v>
      </c>
      <c r="B7" s="249"/>
      <c r="C7" s="258"/>
      <c r="D7" s="259"/>
      <c r="E7" s="259"/>
      <c r="F7" s="259"/>
      <c r="G7" s="259"/>
      <c r="H7" s="259"/>
      <c r="I7" s="259"/>
      <c r="J7" s="259"/>
      <c r="K7" s="260"/>
    </row>
    <row r="8" spans="1:11">
      <c r="A8" s="248" t="s">
        <v>308</v>
      </c>
      <c r="B8" s="249"/>
      <c r="C8" s="258"/>
      <c r="D8" s="259"/>
      <c r="E8" s="259"/>
      <c r="F8" s="259"/>
      <c r="G8" s="259"/>
      <c r="H8" s="259"/>
      <c r="I8" s="259"/>
      <c r="J8" s="259"/>
      <c r="K8" s="260"/>
    </row>
    <row r="9" spans="1:11">
      <c r="A9" s="219"/>
      <c r="B9" s="219"/>
      <c r="C9" s="223"/>
      <c r="D9" s="223"/>
      <c r="E9" s="223"/>
      <c r="F9" s="223"/>
      <c r="G9" s="223"/>
      <c r="H9" s="223"/>
      <c r="I9" s="223"/>
      <c r="J9" s="223"/>
      <c r="K9" s="223"/>
    </row>
    <row r="10" spans="1:11"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>
      <c r="A11" s="207" t="s">
        <v>311</v>
      </c>
      <c r="B11" s="220"/>
      <c r="C11" s="224"/>
      <c r="D11" s="224"/>
      <c r="E11" s="224"/>
      <c r="F11" s="224"/>
      <c r="G11" s="224"/>
      <c r="H11" s="221"/>
      <c r="I11" s="225"/>
      <c r="J11" s="225"/>
      <c r="K11" s="225"/>
    </row>
    <row r="12" spans="1:11">
      <c r="A12" s="261" t="s">
        <v>312</v>
      </c>
      <c r="B12" s="261"/>
      <c r="C12" s="242" t="s">
        <v>313</v>
      </c>
      <c r="D12" s="243"/>
      <c r="E12" s="243"/>
      <c r="F12" s="243"/>
      <c r="G12" s="243"/>
      <c r="H12" s="244"/>
      <c r="I12" s="217"/>
      <c r="J12" s="217"/>
      <c r="K12" s="217"/>
    </row>
    <row r="13" spans="1:11">
      <c r="A13" s="261"/>
      <c r="B13" s="261"/>
      <c r="C13" s="242" t="s">
        <v>314</v>
      </c>
      <c r="D13" s="243"/>
      <c r="E13" s="243"/>
      <c r="F13" s="243"/>
      <c r="G13" s="243"/>
      <c r="H13" s="244"/>
      <c r="I13" s="217"/>
      <c r="J13" s="217"/>
      <c r="K13" s="217"/>
    </row>
    <row r="14" spans="1:11">
      <c r="A14" s="261"/>
      <c r="B14" s="261"/>
      <c r="C14" s="242" t="s">
        <v>315</v>
      </c>
      <c r="D14" s="243"/>
      <c r="E14" s="243"/>
      <c r="F14" s="243"/>
      <c r="G14" s="243"/>
      <c r="H14" s="244"/>
      <c r="I14" s="217"/>
      <c r="J14" s="217"/>
      <c r="K14" s="217"/>
    </row>
    <row r="15" spans="1:11">
      <c r="A15" s="261"/>
      <c r="B15" s="261"/>
      <c r="C15" s="242" t="s">
        <v>316</v>
      </c>
      <c r="D15" s="243"/>
      <c r="E15" s="243"/>
      <c r="F15" s="243"/>
      <c r="G15" s="243"/>
      <c r="H15" s="244"/>
      <c r="I15" s="217"/>
      <c r="J15" s="217"/>
      <c r="K15" s="217"/>
    </row>
    <row r="16" spans="1:11">
      <c r="A16" s="261"/>
      <c r="B16" s="261"/>
      <c r="C16" s="242" t="s">
        <v>317</v>
      </c>
      <c r="D16" s="243"/>
      <c r="E16" s="243"/>
      <c r="F16" s="243"/>
      <c r="G16" s="243"/>
      <c r="H16" s="244"/>
      <c r="I16" s="217"/>
      <c r="J16" s="217"/>
      <c r="K16" s="217"/>
    </row>
    <row r="17" spans="1:11">
      <c r="A17" s="261"/>
      <c r="B17" s="261"/>
      <c r="C17" s="242" t="s">
        <v>318</v>
      </c>
      <c r="D17" s="243"/>
      <c r="E17" s="243"/>
      <c r="F17" s="243"/>
      <c r="G17" s="243"/>
      <c r="H17" s="244"/>
      <c r="I17" s="217"/>
      <c r="J17" s="217"/>
      <c r="K17" s="217"/>
    </row>
    <row r="20" spans="1:11" s="209" customFormat="1" ht="15" customHeight="1">
      <c r="A20" s="254" t="s">
        <v>252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6"/>
    </row>
    <row r="21" spans="1:11" ht="22.5" customHeight="1">
      <c r="A21" s="39" t="s">
        <v>1</v>
      </c>
      <c r="B21" s="40" t="s">
        <v>2</v>
      </c>
      <c r="C21" s="40" t="s">
        <v>3</v>
      </c>
      <c r="D21" s="27" t="s">
        <v>4</v>
      </c>
      <c r="E21" s="27" t="s">
        <v>5</v>
      </c>
      <c r="F21" s="28" t="s">
        <v>6</v>
      </c>
      <c r="G21" s="29" t="s">
        <v>7</v>
      </c>
      <c r="H21" s="27" t="s">
        <v>177</v>
      </c>
      <c r="I21" s="27" t="s">
        <v>9</v>
      </c>
      <c r="J21" s="27" t="s">
        <v>10</v>
      </c>
      <c r="K21" s="27" t="s">
        <v>11</v>
      </c>
    </row>
    <row r="22" spans="1:11" ht="48">
      <c r="A22" s="2">
        <v>1</v>
      </c>
      <c r="B22" s="86" t="s">
        <v>219</v>
      </c>
      <c r="C22" s="87"/>
      <c r="D22" s="88" t="s">
        <v>21</v>
      </c>
      <c r="E22" s="89">
        <v>25</v>
      </c>
      <c r="F22" s="90"/>
      <c r="G22" s="124">
        <v>0.23</v>
      </c>
      <c r="H22" s="41">
        <f t="shared" ref="H22:H32" si="0">ROUND(F22+F22*G22,2)</f>
        <v>0</v>
      </c>
      <c r="I22" s="91">
        <f>E22*F22</f>
        <v>0</v>
      </c>
      <c r="J22" s="91">
        <f>E22*H22</f>
        <v>0</v>
      </c>
      <c r="K22" s="87">
        <f>J22-I22</f>
        <v>0</v>
      </c>
    </row>
    <row r="23" spans="1:11" ht="60">
      <c r="A23" s="2">
        <v>2</v>
      </c>
      <c r="B23" s="86" t="s">
        <v>220</v>
      </c>
      <c r="C23" s="87"/>
      <c r="D23" s="92" t="s">
        <v>13</v>
      </c>
      <c r="E23" s="93">
        <v>30</v>
      </c>
      <c r="F23" s="90"/>
      <c r="G23" s="125">
        <v>0.08</v>
      </c>
      <c r="H23" s="41">
        <f t="shared" si="0"/>
        <v>0</v>
      </c>
      <c r="I23" s="91">
        <f t="shared" ref="I23:I32" si="1">E23*F23</f>
        <v>0</v>
      </c>
      <c r="J23" s="91">
        <f t="shared" ref="J23:J32" si="2">E23*H23</f>
        <v>0</v>
      </c>
      <c r="K23" s="87">
        <f t="shared" ref="K23:K32" si="3">J23-I23</f>
        <v>0</v>
      </c>
    </row>
    <row r="24" spans="1:11" ht="60">
      <c r="A24" s="2">
        <v>3</v>
      </c>
      <c r="B24" s="86" t="s">
        <v>221</v>
      </c>
      <c r="C24" s="87"/>
      <c r="D24" s="92" t="s">
        <v>13</v>
      </c>
      <c r="E24" s="93">
        <v>5</v>
      </c>
      <c r="F24" s="90"/>
      <c r="G24" s="125">
        <v>0.08</v>
      </c>
      <c r="H24" s="41">
        <f t="shared" si="0"/>
        <v>0</v>
      </c>
      <c r="I24" s="91">
        <f t="shared" si="1"/>
        <v>0</v>
      </c>
      <c r="J24" s="91">
        <f t="shared" si="2"/>
        <v>0</v>
      </c>
      <c r="K24" s="87">
        <f t="shared" si="3"/>
        <v>0</v>
      </c>
    </row>
    <row r="25" spans="1:11" ht="36">
      <c r="A25" s="2">
        <v>4</v>
      </c>
      <c r="B25" s="86" t="s">
        <v>240</v>
      </c>
      <c r="C25" s="94"/>
      <c r="D25" s="92" t="s">
        <v>13</v>
      </c>
      <c r="E25" s="93">
        <v>10</v>
      </c>
      <c r="F25" s="90"/>
      <c r="G25" s="125">
        <v>0.08</v>
      </c>
      <c r="H25" s="41">
        <f t="shared" si="0"/>
        <v>0</v>
      </c>
      <c r="I25" s="91">
        <f t="shared" si="1"/>
        <v>0</v>
      </c>
      <c r="J25" s="91">
        <f t="shared" si="2"/>
        <v>0</v>
      </c>
      <c r="K25" s="87">
        <f t="shared" si="3"/>
        <v>0</v>
      </c>
    </row>
    <row r="26" spans="1:11" ht="144">
      <c r="A26" s="2">
        <v>5</v>
      </c>
      <c r="B26" s="86" t="s">
        <v>222</v>
      </c>
      <c r="C26" s="87"/>
      <c r="D26" s="92" t="s">
        <v>13</v>
      </c>
      <c r="E26" s="93">
        <v>10</v>
      </c>
      <c r="F26" s="90"/>
      <c r="G26" s="125">
        <v>0.08</v>
      </c>
      <c r="H26" s="41">
        <f t="shared" si="0"/>
        <v>0</v>
      </c>
      <c r="I26" s="91">
        <f t="shared" si="1"/>
        <v>0</v>
      </c>
      <c r="J26" s="91">
        <f t="shared" si="2"/>
        <v>0</v>
      </c>
      <c r="K26" s="87">
        <f t="shared" si="3"/>
        <v>0</v>
      </c>
    </row>
    <row r="27" spans="1:11" ht="84">
      <c r="A27" s="2">
        <v>6</v>
      </c>
      <c r="B27" s="86" t="s">
        <v>241</v>
      </c>
      <c r="C27" s="87"/>
      <c r="D27" s="92" t="s">
        <v>25</v>
      </c>
      <c r="E27" s="93">
        <v>20</v>
      </c>
      <c r="F27" s="90"/>
      <c r="G27" s="125">
        <v>0.08</v>
      </c>
      <c r="H27" s="41">
        <f t="shared" si="0"/>
        <v>0</v>
      </c>
      <c r="I27" s="91">
        <f t="shared" si="1"/>
        <v>0</v>
      </c>
      <c r="J27" s="91">
        <f t="shared" si="2"/>
        <v>0</v>
      </c>
      <c r="K27" s="87">
        <f t="shared" si="3"/>
        <v>0</v>
      </c>
    </row>
    <row r="28" spans="1:11" ht="96">
      <c r="A28" s="2">
        <v>7</v>
      </c>
      <c r="B28" s="86" t="s">
        <v>223</v>
      </c>
      <c r="C28" s="87"/>
      <c r="D28" s="92" t="s">
        <v>21</v>
      </c>
      <c r="E28" s="93">
        <v>30</v>
      </c>
      <c r="F28" s="90"/>
      <c r="G28" s="125">
        <v>0.08</v>
      </c>
      <c r="H28" s="41">
        <f t="shared" si="0"/>
        <v>0</v>
      </c>
      <c r="I28" s="91">
        <f t="shared" si="1"/>
        <v>0</v>
      </c>
      <c r="J28" s="91">
        <f t="shared" si="2"/>
        <v>0</v>
      </c>
      <c r="K28" s="87">
        <f t="shared" si="3"/>
        <v>0</v>
      </c>
    </row>
    <row r="29" spans="1:11" ht="84">
      <c r="A29" s="2">
        <v>8</v>
      </c>
      <c r="B29" s="86" t="s">
        <v>224</v>
      </c>
      <c r="C29" s="87"/>
      <c r="D29" s="92" t="s">
        <v>25</v>
      </c>
      <c r="E29" s="93">
        <v>10</v>
      </c>
      <c r="F29" s="90"/>
      <c r="G29" s="125">
        <v>0.08</v>
      </c>
      <c r="H29" s="41">
        <f t="shared" si="0"/>
        <v>0</v>
      </c>
      <c r="I29" s="91">
        <f t="shared" si="1"/>
        <v>0</v>
      </c>
      <c r="J29" s="91">
        <f t="shared" si="2"/>
        <v>0</v>
      </c>
      <c r="K29" s="87">
        <f t="shared" si="3"/>
        <v>0</v>
      </c>
    </row>
    <row r="30" spans="1:11" ht="84">
      <c r="A30" s="2">
        <v>9</v>
      </c>
      <c r="B30" s="86" t="s">
        <v>225</v>
      </c>
      <c r="C30" s="95"/>
      <c r="D30" s="92" t="s">
        <v>25</v>
      </c>
      <c r="E30" s="93">
        <v>10</v>
      </c>
      <c r="F30" s="90"/>
      <c r="G30" s="125">
        <v>0.08</v>
      </c>
      <c r="H30" s="41">
        <f t="shared" si="0"/>
        <v>0</v>
      </c>
      <c r="I30" s="91">
        <f t="shared" si="1"/>
        <v>0</v>
      </c>
      <c r="J30" s="91">
        <f t="shared" si="2"/>
        <v>0</v>
      </c>
      <c r="K30" s="87">
        <f t="shared" si="3"/>
        <v>0</v>
      </c>
    </row>
    <row r="31" spans="1:11" ht="120">
      <c r="A31" s="2">
        <v>10</v>
      </c>
      <c r="B31" s="96" t="s">
        <v>242</v>
      </c>
      <c r="C31" s="100"/>
      <c r="D31" s="101" t="s">
        <v>25</v>
      </c>
      <c r="E31" s="98">
        <v>15</v>
      </c>
      <c r="F31" s="99"/>
      <c r="G31" s="125">
        <v>0.08</v>
      </c>
      <c r="H31" s="41">
        <f t="shared" si="0"/>
        <v>0</v>
      </c>
      <c r="I31" s="91">
        <f t="shared" si="1"/>
        <v>0</v>
      </c>
      <c r="J31" s="91">
        <f t="shared" si="2"/>
        <v>0</v>
      </c>
      <c r="K31" s="87">
        <f t="shared" si="3"/>
        <v>0</v>
      </c>
    </row>
    <row r="32" spans="1:11" ht="84">
      <c r="A32" s="2">
        <v>11</v>
      </c>
      <c r="B32" s="96" t="s">
        <v>243</v>
      </c>
      <c r="C32" s="103"/>
      <c r="D32" s="97" t="s">
        <v>25</v>
      </c>
      <c r="E32" s="102">
        <v>2</v>
      </c>
      <c r="F32" s="99"/>
      <c r="G32" s="125">
        <v>0.08</v>
      </c>
      <c r="H32" s="41">
        <f t="shared" si="0"/>
        <v>0</v>
      </c>
      <c r="I32" s="91">
        <f t="shared" si="1"/>
        <v>0</v>
      </c>
      <c r="J32" s="91">
        <f t="shared" si="2"/>
        <v>0</v>
      </c>
      <c r="K32" s="87">
        <f t="shared" si="3"/>
        <v>0</v>
      </c>
    </row>
    <row r="33" spans="1:11">
      <c r="A33" s="245" t="s">
        <v>67</v>
      </c>
      <c r="B33" s="246"/>
      <c r="C33" s="246"/>
      <c r="D33" s="246"/>
      <c r="E33" s="246"/>
      <c r="F33" s="246"/>
      <c r="G33" s="246"/>
      <c r="H33" s="247"/>
      <c r="I33" s="204">
        <f>SUM(I22:I32)</f>
        <v>0</v>
      </c>
      <c r="J33" s="204">
        <f>SUM(J22:J32)</f>
        <v>0</v>
      </c>
      <c r="K33" s="205">
        <f>SUM(K22:K32)</f>
        <v>0</v>
      </c>
    </row>
    <row r="34" spans="1:11">
      <c r="I34" s="70"/>
    </row>
    <row r="35" spans="1:11">
      <c r="B35" s="209" t="s">
        <v>302</v>
      </c>
      <c r="C35" s="209"/>
      <c r="D35" s="209"/>
      <c r="E35" s="209"/>
      <c r="F35" s="209"/>
    </row>
    <row r="36" spans="1:11">
      <c r="B36" s="209" t="s">
        <v>303</v>
      </c>
      <c r="C36" s="209"/>
      <c r="D36" s="209"/>
      <c r="E36" s="209"/>
      <c r="F36" s="209"/>
    </row>
  </sheetData>
  <mergeCells count="21">
    <mergeCell ref="C13:H13"/>
    <mergeCell ref="C14:H14"/>
    <mergeCell ref="C15:H15"/>
    <mergeCell ref="C16:H16"/>
    <mergeCell ref="C17:H17"/>
    <mergeCell ref="A33:H33"/>
    <mergeCell ref="A20:K20"/>
    <mergeCell ref="A1:K1"/>
    <mergeCell ref="A3:B3"/>
    <mergeCell ref="C3:K3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12:B17"/>
    <mergeCell ref="C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wyroby</vt:lpstr>
      <vt:lpstr>materiały opatrunkowe</vt:lpstr>
      <vt:lpstr>opatrunki</vt:lpstr>
      <vt:lpstr>stomatolog</vt:lpstr>
      <vt:lpstr>paski iXell</vt:lpstr>
      <vt:lpstr>receptura</vt:lpstr>
      <vt:lpstr>rękawiczki</vt:lpstr>
      <vt:lpstr>skóra</vt:lpstr>
      <vt:lpstr>powierzchnie</vt:lpstr>
      <vt:lpstr>chusteczki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Sobańska</dc:creator>
  <cp:lastModifiedBy>Izabela Matyba</cp:lastModifiedBy>
  <cp:lastPrinted>2025-02-11T11:36:34Z</cp:lastPrinted>
  <dcterms:created xsi:type="dcterms:W3CDTF">2022-11-10T12:35:08Z</dcterms:created>
  <dcterms:modified xsi:type="dcterms:W3CDTF">2025-02-14T08:37:27Z</dcterms:modified>
</cp:coreProperties>
</file>