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wer1\zampubl$\ZAMÓWIENIA_2024\1_Remont i przebudowa dróg gminnych i wewnętrznych\1_DOKUMENTACJA TECHNICZNA\"/>
    </mc:Choice>
  </mc:AlternateContent>
  <bookViews>
    <workbookView xWindow="-120" yWindow="-120" windowWidth="29040" windowHeight="15720" tabRatio="500"/>
  </bookViews>
  <sheets>
    <sheet name="Zestawienie kosztorysów" sheetId="11" r:id="rId1"/>
    <sheet name="Łapczyca dz. 695" sheetId="2" r:id="rId2"/>
    <sheet name="Moszczenica dz." sheetId="3" r:id="rId3"/>
    <sheet name="Zawada" sheetId="4" r:id="rId4"/>
    <sheet name="Nieprześnia dz.138" sheetId="5" r:id="rId5"/>
    <sheet name="Pogwizdów dz.776" sheetId="6" r:id="rId6"/>
    <sheet name="Nieszkowice Wielkie dz375-2..." sheetId="7" r:id="rId7"/>
    <sheet name="Nieszk. Wlk 523-2" sheetId="9" r:id="rId8"/>
    <sheet name="Wola Nieszkowska Wichrarz" sheetId="10" r:id="rId9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1" l="1"/>
  <c r="F5" i="9"/>
  <c r="F6" i="9"/>
  <c r="F7" i="9"/>
  <c r="F8" i="9"/>
  <c r="F9" i="9"/>
  <c r="F10" i="9"/>
  <c r="F11" i="9"/>
  <c r="F12" i="9"/>
  <c r="C14" i="9" s="1"/>
  <c r="F13" i="9"/>
  <c r="F4" i="9"/>
  <c r="G5" i="10"/>
  <c r="G6" i="10"/>
  <c r="G7" i="10"/>
  <c r="G8" i="10"/>
  <c r="G9" i="10"/>
  <c r="G10" i="10"/>
  <c r="G11" i="10"/>
  <c r="G12" i="10"/>
  <c r="G13" i="10"/>
  <c r="G14" i="10"/>
  <c r="D15" i="10" s="1"/>
  <c r="G4" i="10"/>
  <c r="G14" i="7"/>
  <c r="G5" i="7"/>
  <c r="G6" i="7"/>
  <c r="G7" i="7"/>
  <c r="G8" i="7"/>
  <c r="G9" i="7"/>
  <c r="G10" i="7"/>
  <c r="G11" i="7"/>
  <c r="G12" i="7"/>
  <c r="G13" i="7"/>
  <c r="D15" i="7" s="1"/>
  <c r="G4" i="7"/>
  <c r="G5" i="6"/>
  <c r="G6" i="6"/>
  <c r="G7" i="6"/>
  <c r="G8" i="6"/>
  <c r="G9" i="6"/>
  <c r="G10" i="6"/>
  <c r="G11" i="6"/>
  <c r="G12" i="6"/>
  <c r="D14" i="6" s="1"/>
  <c r="G13" i="6"/>
  <c r="G4" i="6"/>
  <c r="G5" i="5"/>
  <c r="G6" i="5"/>
  <c r="G7" i="5"/>
  <c r="G8" i="5"/>
  <c r="G9" i="5"/>
  <c r="D11" i="5" s="1"/>
  <c r="D12" i="5" s="1"/>
  <c r="G10" i="5"/>
  <c r="G4" i="5"/>
  <c r="G5" i="4"/>
  <c r="G6" i="4"/>
  <c r="G7" i="4"/>
  <c r="G8" i="4"/>
  <c r="G9" i="4"/>
  <c r="G10" i="4"/>
  <c r="G11" i="4"/>
  <c r="G12" i="4"/>
  <c r="G13" i="4"/>
  <c r="D14" i="4" s="1"/>
  <c r="G4" i="4"/>
  <c r="G6" i="3"/>
  <c r="G7" i="3"/>
  <c r="G8" i="3"/>
  <c r="G9" i="3"/>
  <c r="G10" i="3"/>
  <c r="G11" i="3"/>
  <c r="G12" i="3"/>
  <c r="G13" i="3"/>
  <c r="G14" i="3"/>
  <c r="G15" i="3"/>
  <c r="D18" i="3" s="1"/>
  <c r="G16" i="3"/>
  <c r="G5" i="3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C27" i="2" s="1"/>
  <c r="F4" i="2"/>
  <c r="C15" i="9" l="1"/>
  <c r="F16" i="9" s="1"/>
  <c r="E10" i="11" s="1"/>
  <c r="D15" i="4"/>
  <c r="G16" i="4"/>
  <c r="E6" i="11" s="1"/>
  <c r="G13" i="5"/>
  <c r="E7" i="11" s="1"/>
  <c r="G15" i="4"/>
  <c r="G14" i="4"/>
  <c r="D19" i="3"/>
  <c r="G20" i="3" s="1"/>
  <c r="E5" i="11" s="1"/>
  <c r="C28" i="2"/>
  <c r="F29" i="2" s="1"/>
  <c r="E4" i="11" s="1"/>
  <c r="D16" i="7" l="1"/>
  <c r="G17" i="7" s="1"/>
  <c r="E9" i="11" s="1"/>
  <c r="D15" i="6"/>
  <c r="G16" i="6" s="1"/>
  <c r="E8" i="11" s="1"/>
  <c r="D16" i="10"/>
  <c r="G17" i="10" s="1"/>
  <c r="E11" i="11" s="1"/>
</calcChain>
</file>

<file path=xl/sharedStrings.xml><?xml version="1.0" encoding="utf-8"?>
<sst xmlns="http://schemas.openxmlformats.org/spreadsheetml/2006/main" count="398" uniqueCount="164">
  <si>
    <t>Lp.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</si>
  <si>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</si>
  <si>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</si>
  <si>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</si>
  <si>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</si>
  <si>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</si>
  <si>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</si>
  <si>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</si>
  <si>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</si>
  <si>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Przedmiar robót dla  wykonania przebudowy  drogi wewnętrznej dz.695 w msc. Łapczyca                </t>
  </si>
  <si>
    <t>Rodzaj robót</t>
  </si>
  <si>
    <t>Jm.</t>
  </si>
  <si>
    <t>Ilość</t>
  </si>
  <si>
    <t>Cena jedn.          netto</t>
  </si>
  <si>
    <t>Wartość                  netto</t>
  </si>
  <si>
    <t xml:space="preserve">Rozbiórka  krawężników i kostki na wjazdach 5,6x1,0+5,6x1,0+6x0,6+6,5x06+        11x0,6+8,5x0,3+3x0,3+10x0,3= 25,15m2    odc. 2 – 10x0,3=3m2  D-00.00.00        </t>
  </si>
  <si>
    <r>
      <rPr>
        <sz val="11"/>
        <color rgb="FF000000"/>
        <rFont val="Calibri"/>
        <family val="2"/>
        <charset val="238"/>
      </rPr>
      <t>m</t>
    </r>
    <r>
      <rPr>
        <vertAlign val="superscript"/>
        <sz val="11"/>
        <color rgb="FF000000"/>
        <rFont val="Calibri"/>
        <family val="2"/>
        <charset val="238"/>
      </rPr>
      <t>2</t>
    </r>
  </si>
  <si>
    <t xml:space="preserve">Rozbiórka kamieni i rozkuwanie betonu   D-00.00.00        </t>
  </si>
  <si>
    <r>
      <rPr>
        <sz val="11"/>
        <color rgb="FF000000"/>
        <rFont val="Calibri"/>
        <family val="2"/>
        <charset val="238"/>
      </rPr>
      <t>m</t>
    </r>
    <r>
      <rPr>
        <vertAlign val="superscript"/>
        <sz val="11"/>
        <color rgb="FF000000"/>
        <rFont val="Arial"/>
        <family val="2"/>
        <charset val="238"/>
      </rPr>
      <t>3</t>
    </r>
  </si>
  <si>
    <t xml:space="preserve">Demontaż drogowych płyt betonowych 2x3  D-00.00.00        </t>
  </si>
  <si>
    <t>Montaż krawężnika z rozbiórki – 5,6+5,6          D-06.04.01</t>
  </si>
  <si>
    <t>m</t>
  </si>
  <si>
    <t xml:space="preserve"> Montaż odwodnienia liniowego ACO typ ciężki 25x30x100 na wjazdach– 6+6,5+11+9+2,5+10                       D-06.04.01</t>
  </si>
  <si>
    <t>Roboty ziemne, korytowanie istniejącej podbudowy gr. 40cm - wywóz materiału na odl. do  3km  na poboczach drogi – (8+13+45)x0,6x0,4 =15,84m3    Częściowe zebranie skarpy nasypu – 30x0,5x0,6 = 9m3                                                                           D-04.01.01</t>
  </si>
  <si>
    <t>Umocnienie skarpy nasypu elementami betonowymi ELKA 30x60x50                  D-06.04.01</t>
  </si>
  <si>
    <t>Dolna warstwa podbudowy z tłucznia kamiennego   0-63mm gr.25cm      D-04.04.00, D-04.04.02</t>
  </si>
  <si>
    <t>9.</t>
  </si>
  <si>
    <t>Górna warstwa podbudowy z tłucznia kamiennego 0,31,5mm        gr. 15Cm     D-04.04.00, D-04.04.02</t>
  </si>
  <si>
    <t>10.</t>
  </si>
  <si>
    <t>Montaż płyt  ażurowych 60x40x10 na poboczach tłuczniowych posadowionych na ławie betonowej -  D-06.04.01</t>
  </si>
  <si>
    <t>11.</t>
  </si>
  <si>
    <t xml:space="preserve">Ręczne oczyszczenie pobocza z ziemi 80x0,5   D-00.00.00        </t>
  </si>
  <si>
    <t>12.</t>
  </si>
  <si>
    <t>Wykonanie rowu ziemnego pod ułożenie koryt 108+69                   D-06.04.01</t>
  </si>
  <si>
    <t>13.</t>
  </si>
  <si>
    <t>Umocnienie rowu korytkami betonowymi 40x25x50 ułożonych na podbudowie      z kruszywa i ławie betonowej  z obustronnym oporem  D-06.04.01</t>
  </si>
  <si>
    <t>14.</t>
  </si>
  <si>
    <t xml:space="preserve">Oczyszczenie nawierzchni betonowej przy użyciu szczotki z pochłaniaczem pyłów       182x3,72+124+36=837 odc.2 – 400       D-00.00.00 </t>
  </si>
  <si>
    <t>15.</t>
  </si>
  <si>
    <t>Skropienie nawierzchni  emulsją asfaltową w ilości 0,5kg/m2           D-04.03.01</t>
  </si>
  <si>
    <t>16.</t>
  </si>
  <si>
    <t>Siatka przeciwspękaniowa 120x120 – 200m2 + odc. 2 – 100m2 na dylatacjach                    D-05.03.26a</t>
  </si>
  <si>
    <t>17.</t>
  </si>
  <si>
    <t>Nawierzchnia z masy mineralno asfaltowej  w-wa wiążąca AC16W gr 5cm 837m2 odc.2 - 400m2    D-05. 03.05b</t>
  </si>
  <si>
    <t>18.</t>
  </si>
  <si>
    <t xml:space="preserve">Skropienie nawierzchni  emulsją asfaltową w ilości 0,5kg/m2          D-04.03.01 </t>
  </si>
  <si>
    <t>19.</t>
  </si>
  <si>
    <t>Nawierzchnia z masy mineralno asfaltowej AC11S   4cm   w-wa ścieralna                                D-05. 03.05a</t>
  </si>
  <si>
    <t>20.</t>
  </si>
  <si>
    <t xml:space="preserve">Regulacja wysokościowa zaworów wodociągowych                               D-00.00.00   </t>
  </si>
  <si>
    <t>szt.</t>
  </si>
  <si>
    <t>21.</t>
  </si>
  <si>
    <t xml:space="preserve">Regulacja wysokościowa studni wpadowych, udrożnienie– odc.2      D-00.00.00        </t>
  </si>
  <si>
    <t>22.</t>
  </si>
  <si>
    <t>Montaż korytek betonowych typ mulda 50x15x50 na podbudowie z kruszywa        i ławie betonowej z obustronnym oporem – odc. 2 D-06.04.01</t>
  </si>
  <si>
    <t>Ścięcie poboczy ziemnych na gł.10cm i umocnienie kruszywem o-31,5 lub destruktem gr.20cm  - odc.2        200x0,3                                D-06.03.01a</t>
  </si>
  <si>
    <t>,</t>
  </si>
  <si>
    <t xml:space="preserve">Wartość robót bez podatku Vat     </t>
  </si>
  <si>
    <t xml:space="preserve">Podatek Vat  </t>
  </si>
  <si>
    <t xml:space="preserve">Ogółem wartość robót     </t>
  </si>
  <si>
    <t>Sporządzono: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</si>
  <si>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</si>
  <si>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Przedmiar robót dla  wykonania odwodnienia  na skrzyżowaniu dróg gminnych w msc. Moszczenica</t>
  </si>
  <si>
    <r>
      <rPr>
        <sz val="11"/>
        <color rgb="FF000000"/>
        <rFont val="Calibri"/>
        <family val="2"/>
        <charset val="238"/>
      </rPr>
      <t xml:space="preserve">Cięcie piła nawierzchni bitumicznej gr.6cm 2x10m+2x6                                                         </t>
    </r>
    <r>
      <rPr>
        <sz val="10.5"/>
        <color rgb="FF000000"/>
        <rFont val="Arial"/>
        <family val="2"/>
        <charset val="238"/>
      </rPr>
      <t>D-00.00.00</t>
    </r>
  </si>
  <si>
    <r>
      <rPr>
        <sz val="11"/>
        <color rgb="FF000000"/>
        <rFont val="Calibri"/>
        <family val="2"/>
        <charset val="238"/>
      </rPr>
      <t xml:space="preserve">Rozbiórka nawierzchni  bitumicznej, rozbiórka uszkodzonego przepustu z rur betonowych 12x3 +2x6 z wywozem materiału                               </t>
    </r>
    <r>
      <rPr>
        <sz val="10.5"/>
        <color rgb="FF000000"/>
        <rFont val="Arial"/>
        <family val="2"/>
        <charset val="238"/>
      </rPr>
      <t>D-00.00.00</t>
    </r>
  </si>
  <si>
    <r>
      <rPr>
        <sz val="11"/>
        <color rgb="FF000000"/>
        <rFont val="Calibri"/>
        <family val="2"/>
        <charset val="238"/>
      </rPr>
      <t xml:space="preserve">Montaż rury PVC SN8 fi 800 – 12m +fi 600-8m, na podbudowie z kruszywa, zasypanie przepustów drobnym tłuczniem kamiennym                                    </t>
    </r>
    <r>
      <rPr>
        <sz val="10.5"/>
        <color rgb="FF000000"/>
        <rFont val="Arial"/>
        <family val="2"/>
        <charset val="238"/>
      </rPr>
      <t>D-03.00.00</t>
    </r>
  </si>
  <si>
    <t>kompl.</t>
  </si>
  <si>
    <t>Górna warstwa podbudowy  z tłucznia kamiennego 0-31,5mm gr.śr. 30cm                    D-04.04.00, D-04.04.02</t>
  </si>
  <si>
    <t>Żelbetowe ścianki czołowe przepustu fi800- szt 2, dla przepustu fi 600 – szt2, dla przepustu fi400-szt2              D-03.00.00</t>
  </si>
  <si>
    <t>Nawierzchnia z masy mineralno asfaltowej AC11S 6cm   w-wa ścieralna                              D-05. 03.05a</t>
  </si>
  <si>
    <t>Ścinanie poboczy na gł. 20 Cm i uzupełnienie poboczy tłuczniem kamiennym                       0-31,5mm, gr 20cm D-06.03.01a</t>
  </si>
  <si>
    <t>Konserwacja rowu przydrożnego z wyprofilowaniem skarp rowu    D-06.04.01</t>
  </si>
  <si>
    <t>Demontaż uszkodzonego przepustu fi400mm, montaż rury PVC SN8 fi 400 – 6m,na podbudowie z kruszywa, zasypanie przepustu drobnym tłuczniem kamiennym , żelbetowe ścianki czołowe przepustu- szt 2      D-03.00.00</t>
  </si>
  <si>
    <t>Umocnienie  dna  i skarp rowu ażurami betonowymi 60x40x8 przy wlotach i wylotach z przepustów    D-06.04.01</t>
  </si>
  <si>
    <t>Umocnienie  dna rowu korytami betonowymi typ ciężki, ułożone na podbudowie              z kruszywa i ławie betonowej z obustronnym oporem    D-06.04.01</t>
  </si>
  <si>
    <t>mb.</t>
  </si>
  <si>
    <t>Umocnienie  dna rowu korytami betonowymi typ mulda ułożone na podbudowie              z kruszywa i ławie  betonowej z obustronnym oporem   .D-06.04.01</t>
  </si>
  <si>
    <t>mb</t>
  </si>
  <si>
    <t>`</t>
  </si>
  <si>
    <t xml:space="preserve">Przedmiar robót dla wykonania remontu  drogi gminnej dz.   Nr. 217, 65 w miejscowości Zawada                           </t>
  </si>
  <si>
    <t>Roboty ziemne, korytowanie istniejącej podbudowy  gr. 55cm -30% materiału pozostawiona na odkład, pozostały materiał wywóz na odl. do  3km  242x3,5x0,55                              D-04.01.01</t>
  </si>
  <si>
    <r>
      <rPr>
        <sz val="11"/>
        <color rgb="FF000000"/>
        <rFont val="Calibri"/>
        <family val="2"/>
        <charset val="238"/>
      </rPr>
      <t>m</t>
    </r>
    <r>
      <rPr>
        <vertAlign val="superscript"/>
        <sz val="11"/>
        <color rgb="FF000000"/>
        <rFont val="Calibri"/>
        <family val="2"/>
        <charset val="238"/>
      </rPr>
      <t>3</t>
    </r>
  </si>
  <si>
    <t>Dolna warstwa podbudowy z tłucznia kamiennego,             60-120mm gr. 30 cm       242x3,5                                                                 D-04.04.00, D-04.04.02</t>
  </si>
  <si>
    <t>Dolna  warstwa podbudowy z tłucznia kamiennego                0-63mm gr.15cm                      D-04.04.00, D-04.04.02</t>
  </si>
  <si>
    <t>Górna warstwa podbudowy z tłucznia kamiennego                    0-31,5mm gr.10cm wykonana przy użyciu rozściełacza             D-04.04.00, D-04.04.02</t>
  </si>
  <si>
    <t>Nawierzchnia z masy mineralno asfaltowej  w-wa wiążąca AC16W gr 5cm   242x3,0                                                                   D-05. 03.05b</t>
  </si>
  <si>
    <t>Skropienie nawierzchni  emulsją asfaltową w ilości 0,5kg/m2                                      D-04.03.01</t>
  </si>
  <si>
    <t>m2</t>
  </si>
  <si>
    <t>Nawierzchnia z masy mineralno asfaltowej AC11S 4cm   w-wa ścieralna                              D-05. 03.05a</t>
  </si>
  <si>
    <t>Uzupełnienie poboczy tłuczniem kamiennym 0-31,5mm, gr 10cm                     D-06.03.01a</t>
  </si>
  <si>
    <t>Regulacja wysokościowa kanalizacyjnych studzienek teleskopowych                       D-00.00.00</t>
  </si>
  <si>
    <t>Formowanie nasypów ziemnych poza poboczem drogi               D-04.01.01</t>
  </si>
  <si>
    <t xml:space="preserve">Przedmiar robót dla wykonania nawierzchni bitumicznej na działce nr ewid.138 w msc. Nieprześnia.                      </t>
  </si>
  <si>
    <t>Roboty ziemne, korytowanie istniejącej podbudowy g. 50cm wywóz materiału na odl. do 3km(26x3x0,50)                                                                            D-04.01.01</t>
  </si>
  <si>
    <t xml:space="preserve"> Dolna warstwa podbudowy z tłucznia kamiennego   0-63mm gr.15cm        D-04.04.00, D-04.04.02</t>
  </si>
  <si>
    <t xml:space="preserve"> Dolna warstwa podbudowy z tłucznia kamiennego   0-63mm gr.15cm                                          D-04.04.00, D-04.04.02</t>
  </si>
  <si>
    <t>Górna w-wa podbudowy z tłucznia kamiennego 0-31,5mm gr.5cm wykonana przy użyciu rozściełacza  33x10   D-04.04.00, D-04.04.02</t>
  </si>
  <si>
    <t>Nawierzchnia z masy mineralno asfaltowej  w-wa ścieralna AC11S gr 6cm                            D-05. 03.05a</t>
  </si>
  <si>
    <t>Regulacja wysokościowa teleskopowych studzienek kanalizacyjnych            D-00.00.00</t>
  </si>
  <si>
    <t>Regulacja wysokościowa studni rewizyjnych                         D-00.00.00</t>
  </si>
  <si>
    <t xml:space="preserve">Przedmiar robót dla wykonania przebudowy  drogi wewnętrznej dz.776 w msc. Pogwizdów.                 </t>
  </si>
  <si>
    <t>Roboty ziemne, korytowanie istniejącej podbudowy gr. 55Cm – 30% materiału pozostawiona na odkład, pozostały materiał-wywóz  na odl. do  3km                                 150x5+80x3,5+55x4,5x0,55                                                   D-04.01.01</t>
  </si>
  <si>
    <t>Dolna warstwa podbudowy z tłucznia kamiennego,  60-120mm gr. 30Cm  D-04.04.00, D-04.04.02</t>
  </si>
  <si>
    <t>Dolna warstwa podbudowy z tłucznia kamiennego   0-63mm gr.15cm   D-04.04.00, D-04.04.02</t>
  </si>
  <si>
    <t>Górna warstwa podbudowy  z tłucznia kamiennego 0-31,5mm gr.10cm wykonana przy użyciu rozściełacza    D-04.04.00, D-04.04.02</t>
  </si>
  <si>
    <t>Nawierzchnia z masy mineralno asfaltowej  w-wa wiążąca AC16W gr 5cm   150x4+80x3+55x3,5                                  D-05. 03.05b</t>
  </si>
  <si>
    <t>Skropienie nawierzchni  emulsją asfaltową w ilości 0,5kg/m2 D-04.03.01</t>
  </si>
  <si>
    <t>Nawierzchnia z masy mineralno asfaltowej AC11S   4cm   w-wa ścieralna                               D-05. 03.05a</t>
  </si>
  <si>
    <t>Wyprofilowanie dna i skarp rowu D-06.04.01</t>
  </si>
  <si>
    <t>Umocnienie dna rowu korytkami betonowymi typ mulda 50x15x50 na podbudowie z kruszywa i ławie betonowej z obustronnym oporem                  D-06.04.01</t>
  </si>
  <si>
    <t>Uzupełnienie poboczy tłuczniem kamiennym 0-31,5mm, gr 10cm                      D-06.03.01a</t>
  </si>
  <si>
    <t>Roboty ziemne, korytowanie istniejącej podbudowy gr. 55cm - 30% materiału pozostawiona na odkład, pozostały materiał wywóz na odl. do  3km 120x3,5x0,55+103x3,5x0,10                              D-04.01.01</t>
  </si>
  <si>
    <t>Dolna warstwa podbudowy z tłucznia kamiennego,  60-120mm gr. 30Cm  120x3,5D-04.04.00, D-04.04.02</t>
  </si>
  <si>
    <t>Dolna warstwa podbudowy z tłucznia kamiennego   0-63mm gr.15cm D-04.04.00, D-04.04.02</t>
  </si>
  <si>
    <t>Górna warstwa podbudowy  z tłucznia kamiennego 0-31,5mm gr.10cm wykonana przy użyciu rozściełacza  120x3,5+103x3,5                          D-04.04.00, D-04.04.02</t>
  </si>
  <si>
    <t>Nawierzchnia z masy mineralno asfaltowej  w-wa wiążąca AC16W gr 5cm   120x3+103x3  D-05. 03.05b</t>
  </si>
  <si>
    <t>Skropienie nawierzchni  emulsją asfaltową w ilości 0,5kg/m2                                             D-04.03.01</t>
  </si>
  <si>
    <t>Nawierzchnia z masy mineralno asfaltowej AC11S   4cm   w-wa ścieralna                                       D-05. 03.05a</t>
  </si>
  <si>
    <t>Wyprofilowanie dna i skarp rowu                                                       D-06.04.01</t>
  </si>
  <si>
    <t>Żelbetowe ścianki boczna przepustu fi400                                             D-03.00.00</t>
  </si>
  <si>
    <t>Demontaż i ponowny montaż odwodnienia liniowego 12+4+4              D-06.04.01</t>
  </si>
  <si>
    <t>Uzupełnienie poboczy tłuczniem kamiennym 0-31,5mm, gr 10cm      D-06.03.01a</t>
  </si>
  <si>
    <t>Roboty ziemne, korytowanie istniejącej podbudowy gr. 50Cm – 40% materiału pozostawiona na odkład, pozostały materiał wywóz  na odl. do  3km 120x1x0,50            D-04.01.01</t>
  </si>
  <si>
    <t>Skropienie nawierzchni  emulsją asfaltową w ilości 0,5kg/m2                                            D-05. 03.05b</t>
  </si>
  <si>
    <t>Montaż odwodnienia liniowego  typ ciężki 2x4m           D-06.04.01</t>
  </si>
  <si>
    <t>Wyprofilowanie dna i skarp rowu   2x100                                                    D-06.04.01</t>
  </si>
  <si>
    <t xml:space="preserve">Przedmiar robót dla utwardzenia działki  nr ewid.  523/2 w msc. Nieszkowice Wielkie.          </t>
  </si>
  <si>
    <t>Dolna warstwa podbudowy z tłucznia kamiennego,  60-120mm gr. 25Cm                                                            D-04.04.00, D-04.04.02</t>
  </si>
  <si>
    <t>Dolna warstwa podbudowy z tłucznia kamiennego   0-63mm gr.15cm                                                                    D-04.04.00, D-04.04.02</t>
  </si>
  <si>
    <t>Górna warstwa podbudowy  z tłucznia kamiennego 0-31,5mm gr.10cm wykonana przy użyciu rozściełacza  120x4  +(5x25)x2                                                                       D-04.04.00, D-04.04.02</t>
  </si>
  <si>
    <t>Nawierzchnia z masy mineralno asfaltowej  w-wa wiążąca AC16W gr 5cm   120x3+250                      D-05. 03.05b</t>
  </si>
  <si>
    <r>
      <rPr>
        <sz val="11"/>
        <color rgb="FF000000"/>
        <rFont val="Calibri"/>
        <family val="2"/>
        <charset val="238"/>
      </rPr>
      <t xml:space="preserve">Uzupełnienie poboczy tłuczniem kamiennym </t>
    </r>
    <r>
      <rPr>
        <b/>
        <sz val="12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 xml:space="preserve">                   0-31,5mm, gr 10cm, lub destruktem                D-06.03.01a</t>
    </r>
  </si>
  <si>
    <t xml:space="preserve">Przedmiar robót dla wykonania remontu  drogi gminnej  dz.295     w msc. Wola Nieszkowska.                 </t>
  </si>
  <si>
    <t>Roboty ziemne, korytowanie istniejącej podbudowy gr. 55cm - wywóz materiału na odl. do  3km 580x2x0,60x0,55         D-04.01.01</t>
  </si>
  <si>
    <t>Dolna warstwa podbudowy z tłucznia kamiennego,  60-120mm gr. 25Cm                         D-04.04.00, D-04.04.02</t>
  </si>
  <si>
    <t>Dolna warstwa podbudowy z tłucznia kamiennego   0-63mm gr.15cm                             D-04.04.00, D-04.04.02</t>
  </si>
  <si>
    <t>Górna warstwa podbudowy  z tłucznia kamiennego 0-31,5mm gr.10cm                                  D-04.04.00, D-04.04.02</t>
  </si>
  <si>
    <t>Nawierzchnia z masy mineralno asfaltowej  w-wa wiążąca AC16W gr 5cm   580x3                       D-05. 03.05b</t>
  </si>
  <si>
    <t>Skropienie nawierzchni  emulsją asfaltową w ilości 0,5kg/m2  1740x2                          D-04.03.01</t>
  </si>
  <si>
    <t>Nawierzchnia z masy mineralno asfaltowej AC11S   4cm   w-wa ścieralna                              D-05. 03.05a</t>
  </si>
  <si>
    <t>Wyprofilowanie dna i skarp rowu                                                            D-06.04.01</t>
  </si>
  <si>
    <t>Umocnienie dna rowu korytkami betonowymi typ mulda 50x15x50 na podbudowie               z kruszywa i ławie betonowej z obustronnym oporem  D-06.04.01</t>
  </si>
  <si>
    <t>Umocnienie skarp rowu płytami ażurowymi 60X40X8  ułożonych na ławie betonowej    D-06.04.01</t>
  </si>
  <si>
    <t>Uzupełnienie poboczy tłuczniem kamiennym 0-31,5mm, gr 10cm                                           D-06.03.01a</t>
  </si>
  <si>
    <t xml:space="preserve">Przedmiar robót dla wykonania przebudowy  drogi wewnętrznej dz. 375/2, 376/2 ,378/2 w msc. Nieszkwice Wielkie.                 </t>
  </si>
  <si>
    <t>Nazwa zadania</t>
  </si>
  <si>
    <t>Kwota brutto</t>
  </si>
  <si>
    <t>Zadanie nr 22</t>
  </si>
  <si>
    <t>Zadanie nr 23</t>
  </si>
  <si>
    <t>Zadanie nr 24</t>
  </si>
  <si>
    <t>Zadanie nr 25</t>
  </si>
  <si>
    <t>Zadanie nr 26</t>
  </si>
  <si>
    <t>Zadanie nr 27</t>
  </si>
  <si>
    <t>Zadanie nr 28</t>
  </si>
  <si>
    <t>Zadanie nr 29</t>
  </si>
  <si>
    <t>RAZEM CENA OFERTY DLA CZĘŚCI NR 3</t>
  </si>
  <si>
    <t xml:space="preserve">Przebudowa drogi wewnętrznej dz.695 w msc. Łapczyca   </t>
  </si>
  <si>
    <t xml:space="preserve">Przebudowa drogi wewnętrznej dz.776 w msc. Pogwizdów. </t>
  </si>
  <si>
    <t xml:space="preserve">Przebudowa drogi wewnętrznej dz. 375/2, 376/2 ,378/2 w msc. Nieszkwice Wielkie.                                                                                                  </t>
  </si>
  <si>
    <t>Remont drogi gminnej  dz.295  w msc. Wola Nieszkowska</t>
  </si>
  <si>
    <t xml:space="preserve">Utwardzenie działki  nr ewid.  523/2 w msc. Nieszkowice Wielkie.       </t>
  </si>
  <si>
    <t xml:space="preserve">Wykonanie nawierzchni bitumicznej na działce nr ewid.138 w msc. Nieprześnia.  </t>
  </si>
  <si>
    <t xml:space="preserve">Remont drogi gminnej dz.   Nr. 217, 65 w miejscowości Zawada       </t>
  </si>
  <si>
    <t>Wykonanie odwodnienia  na skrzyżowaniu dróg w msc. Moszczenica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</si>
</sst>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z_ł"/>
    <numFmt numFmtId="165" formatCode="#,##0.00&quot;     &quot;"/>
  </numFmts>
  <fonts count="13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vertAlign val="superscript"/>
      <sz val="11"/>
      <color rgb="FF000000"/>
      <name val="Arial"/>
      <family val="2"/>
      <charset val="238"/>
    </font>
    <font>
      <sz val="10.5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8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2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2" fillId="0" borderId="0" xfId="0" applyFont="1"/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2" fillId="0" borderId="6" xfId="0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 vertical="center" wrapText="1"/>
    </xf>
    <xf numFmtId="2" fontId="2" fillId="0" borderId="10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4" fontId="8" fillId="0" borderId="0" xfId="0" applyNumberFormat="1" applyFont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right"/>
    </xf>
    <xf numFmtId="164" fontId="10" fillId="2" borderId="5" xfId="0" applyNumberFormat="1" applyFont="1" applyFill="1" applyBorder="1" applyAlignment="1">
      <alignment horizontal="center"/>
    </xf>
    <xf numFmtId="4" fontId="11" fillId="0" borderId="0" xfId="0" applyNumberFormat="1" applyFont="1"/>
    <xf numFmtId="0" fontId="7" fillId="0" borderId="14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2" fontId="2" fillId="0" borderId="12" xfId="0" applyNumberFormat="1" applyFont="1" applyBorder="1" applyAlignment="1"/>
    <xf numFmtId="0" fontId="0" fillId="0" borderId="5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tabSelected="1" workbookViewId="0">
      <selection activeCell="E19" sqref="E19"/>
    </sheetView>
  </sheetViews>
  <sheetFormatPr defaultColWidth="8.85546875" defaultRowHeight="15" x14ac:dyDescent="0.25"/>
  <cols>
    <col min="2" max="2" width="6.85546875" customWidth="1"/>
    <col min="3" max="3" width="17.7109375" customWidth="1"/>
    <col min="4" max="4" width="87.7109375" customWidth="1"/>
    <col min="5" max="5" width="25.140625" customWidth="1"/>
    <col min="6" max="6" width="20.7109375" customWidth="1"/>
  </cols>
  <sheetData>
    <row r="2" spans="2:7" ht="15.75" thickBot="1" x14ac:dyDescent="0.3"/>
    <row r="3" spans="2:7" ht="18" x14ac:dyDescent="0.25">
      <c r="B3" s="17" t="s">
        <v>0</v>
      </c>
      <c r="C3" s="17"/>
      <c r="D3" s="17" t="s">
        <v>145</v>
      </c>
      <c r="E3" s="18" t="s">
        <v>146</v>
      </c>
    </row>
    <row r="4" spans="2:7" ht="23.25" x14ac:dyDescent="0.35">
      <c r="B4" s="19" t="s">
        <v>1</v>
      </c>
      <c r="C4" s="19" t="s">
        <v>147</v>
      </c>
      <c r="D4" s="30" t="s">
        <v>156</v>
      </c>
      <c r="E4" s="21">
        <f>'Łapczyca dz. 695'!F29</f>
        <v>0</v>
      </c>
      <c r="F4" s="22"/>
    </row>
    <row r="5" spans="2:7" ht="23.25" x14ac:dyDescent="0.35">
      <c r="B5" s="23" t="s">
        <v>2</v>
      </c>
      <c r="C5" s="19" t="s">
        <v>148</v>
      </c>
      <c r="D5" s="20" t="s">
        <v>163</v>
      </c>
      <c r="E5" s="21">
        <f>'Moszczenica dz.'!G20</f>
        <v>0</v>
      </c>
      <c r="F5" s="22"/>
    </row>
    <row r="6" spans="2:7" ht="23.25" x14ac:dyDescent="0.35">
      <c r="B6" s="23" t="s">
        <v>3</v>
      </c>
      <c r="C6" s="19" t="s">
        <v>149</v>
      </c>
      <c r="D6" s="20" t="s">
        <v>162</v>
      </c>
      <c r="E6" s="21">
        <f>Zawada!G16</f>
        <v>0</v>
      </c>
      <c r="F6" s="22"/>
    </row>
    <row r="7" spans="2:7" ht="23.25" x14ac:dyDescent="0.35">
      <c r="B7" s="23" t="s">
        <v>4</v>
      </c>
      <c r="C7" s="19" t="s">
        <v>150</v>
      </c>
      <c r="D7" s="24" t="s">
        <v>161</v>
      </c>
      <c r="E7" s="21">
        <f>'Nieprześnia dz.138'!G13</f>
        <v>0</v>
      </c>
      <c r="F7" s="22"/>
    </row>
    <row r="8" spans="2:7" ht="23.25" x14ac:dyDescent="0.35">
      <c r="B8" s="25" t="s">
        <v>5</v>
      </c>
      <c r="C8" s="19" t="s">
        <v>151</v>
      </c>
      <c r="D8" s="31" t="s">
        <v>157</v>
      </c>
      <c r="E8" s="26">
        <f>'Pogwizdów dz.776'!G16</f>
        <v>0</v>
      </c>
      <c r="F8" s="22"/>
    </row>
    <row r="9" spans="2:7" ht="23.25" x14ac:dyDescent="0.35">
      <c r="B9" s="25" t="s">
        <v>6</v>
      </c>
      <c r="C9" s="19" t="s">
        <v>152</v>
      </c>
      <c r="D9" s="24" t="s">
        <v>158</v>
      </c>
      <c r="E9" s="26">
        <f>'Nieszkowice Wielkie dz375-2...'!G17</f>
        <v>0</v>
      </c>
      <c r="F9" s="22"/>
    </row>
    <row r="10" spans="2:7" ht="23.25" x14ac:dyDescent="0.35">
      <c r="B10" s="25" t="s">
        <v>7</v>
      </c>
      <c r="C10" s="19" t="s">
        <v>153</v>
      </c>
      <c r="D10" s="24" t="s">
        <v>160</v>
      </c>
      <c r="E10" s="26">
        <f>'Nieszk. Wlk 523-2'!F16</f>
        <v>0</v>
      </c>
      <c r="F10" s="22"/>
    </row>
    <row r="11" spans="2:7" ht="23.25" x14ac:dyDescent="0.35">
      <c r="B11" s="25" t="s">
        <v>8</v>
      </c>
      <c r="C11" s="19" t="s">
        <v>154</v>
      </c>
      <c r="D11" s="30" t="s">
        <v>159</v>
      </c>
      <c r="E11" s="26">
        <f>'Wola Nieszkowska Wichrarz'!G17</f>
        <v>0</v>
      </c>
      <c r="F11" s="22"/>
    </row>
    <row r="12" spans="2:7" ht="23.25" x14ac:dyDescent="0.35">
      <c r="D12" s="27" t="s">
        <v>155</v>
      </c>
      <c r="E12" s="28">
        <f>SUM(E4:E11)</f>
        <v>0</v>
      </c>
      <c r="F12" s="22"/>
    </row>
    <row r="13" spans="2:7" ht="23.25" x14ac:dyDescent="0.35">
      <c r="E13" s="29"/>
      <c r="F13" s="22"/>
      <c r="G13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zoomScale="110" zoomScaleNormal="110" workbookViewId="0">
      <selection activeCell="F25" sqref="F25"/>
    </sheetView>
  </sheetViews>
  <sheetFormatPr defaultColWidth="8.85546875" defaultRowHeight="15" x14ac:dyDescent="0.25"/>
  <cols>
    <col min="1" max="1" width="5" customWidth="1"/>
    <col min="2" max="2" width="54.85546875" customWidth="1"/>
    <col min="3" max="3" width="10.42578125" customWidth="1"/>
    <col min="4" max="4" width="7.85546875" customWidth="1"/>
    <col min="5" max="5" width="7.28515625" customWidth="1"/>
    <col min="6" max="6" width="13.5703125" customWidth="1"/>
  </cols>
  <sheetData>
    <row r="1" spans="1:6" ht="14.45" customHeight="1" x14ac:dyDescent="0.25">
      <c r="A1" s="12" t="s">
        <v>9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ht="47.45" customHeight="1" x14ac:dyDescent="0.25">
      <c r="A3" s="1" t="s">
        <v>0</v>
      </c>
      <c r="B3" s="2" t="s">
        <v>10</v>
      </c>
      <c r="C3" s="2" t="s">
        <v>11</v>
      </c>
      <c r="D3" s="2" t="s">
        <v>12</v>
      </c>
      <c r="E3" s="3" t="s">
        <v>13</v>
      </c>
      <c r="F3" s="4" t="s">
        <v>14</v>
      </c>
    </row>
    <row r="4" spans="1:6" ht="60.4" customHeight="1" x14ac:dyDescent="0.25">
      <c r="A4" s="5">
        <v>1</v>
      </c>
      <c r="B4" s="6" t="s">
        <v>15</v>
      </c>
      <c r="C4" s="7" t="s">
        <v>16</v>
      </c>
      <c r="D4" s="7">
        <v>28.15</v>
      </c>
      <c r="E4" s="8">
        <v>0</v>
      </c>
      <c r="F4" s="9">
        <f>D4*E4</f>
        <v>0</v>
      </c>
    </row>
    <row r="5" spans="1:6" ht="29.85" customHeight="1" x14ac:dyDescent="0.25">
      <c r="A5" s="5" t="s">
        <v>2</v>
      </c>
      <c r="B5" s="6" t="s">
        <v>17</v>
      </c>
      <c r="C5" s="7" t="s">
        <v>18</v>
      </c>
      <c r="D5" s="7">
        <v>3.5</v>
      </c>
      <c r="E5" s="8">
        <v>0</v>
      </c>
      <c r="F5" s="9">
        <f t="shared" ref="F5:F26" si="0">D5*E5</f>
        <v>0</v>
      </c>
    </row>
    <row r="6" spans="1:6" ht="23.1" customHeight="1" x14ac:dyDescent="0.25">
      <c r="A6" s="5" t="s">
        <v>3</v>
      </c>
      <c r="B6" s="6" t="s">
        <v>19</v>
      </c>
      <c r="C6" s="7" t="s">
        <v>16</v>
      </c>
      <c r="D6" s="7">
        <v>2</v>
      </c>
      <c r="E6" s="8">
        <v>0</v>
      </c>
      <c r="F6" s="9">
        <f t="shared" si="0"/>
        <v>0</v>
      </c>
    </row>
    <row r="7" spans="1:6" ht="29.45" customHeight="1" x14ac:dyDescent="0.25">
      <c r="A7" s="5" t="s">
        <v>4</v>
      </c>
      <c r="B7" s="6" t="s">
        <v>20</v>
      </c>
      <c r="C7" s="7" t="s">
        <v>21</v>
      </c>
      <c r="D7" s="7">
        <v>11.2</v>
      </c>
      <c r="E7" s="8">
        <v>0</v>
      </c>
      <c r="F7" s="9">
        <f t="shared" si="0"/>
        <v>0</v>
      </c>
    </row>
    <row r="8" spans="1:6" ht="46.9" customHeight="1" x14ac:dyDescent="0.25">
      <c r="A8" s="5" t="s">
        <v>5</v>
      </c>
      <c r="B8" s="6" t="s">
        <v>22</v>
      </c>
      <c r="C8" s="7" t="s">
        <v>21</v>
      </c>
      <c r="D8" s="7">
        <v>45</v>
      </c>
      <c r="E8" s="8">
        <v>0</v>
      </c>
      <c r="F8" s="9">
        <f t="shared" si="0"/>
        <v>0</v>
      </c>
    </row>
    <row r="9" spans="1:6" ht="69.95" customHeight="1" x14ac:dyDescent="0.25">
      <c r="A9" s="5" t="s">
        <v>6</v>
      </c>
      <c r="B9" s="6" t="s">
        <v>23</v>
      </c>
      <c r="C9" s="7" t="s">
        <v>18</v>
      </c>
      <c r="D9" s="7">
        <v>24.84</v>
      </c>
      <c r="E9" s="8">
        <v>0</v>
      </c>
      <c r="F9" s="9">
        <f t="shared" si="0"/>
        <v>0</v>
      </c>
    </row>
    <row r="10" spans="1:6" ht="32.65" customHeight="1" x14ac:dyDescent="0.25">
      <c r="A10" s="5" t="s">
        <v>7</v>
      </c>
      <c r="B10" s="6" t="s">
        <v>24</v>
      </c>
      <c r="C10" s="7" t="s">
        <v>21</v>
      </c>
      <c r="D10" s="7">
        <v>30</v>
      </c>
      <c r="E10" s="8">
        <v>0</v>
      </c>
      <c r="F10" s="9">
        <f t="shared" si="0"/>
        <v>0</v>
      </c>
    </row>
    <row r="11" spans="1:6" ht="33.950000000000003" customHeight="1" x14ac:dyDescent="0.25">
      <c r="A11" s="5" t="s">
        <v>8</v>
      </c>
      <c r="B11" s="6" t="s">
        <v>25</v>
      </c>
      <c r="C11" s="7" t="s">
        <v>16</v>
      </c>
      <c r="D11" s="7">
        <v>39.6</v>
      </c>
      <c r="E11" s="8">
        <v>0</v>
      </c>
      <c r="F11" s="9">
        <f t="shared" si="0"/>
        <v>0</v>
      </c>
    </row>
    <row r="12" spans="1:6" ht="39.6" customHeight="1" x14ac:dyDescent="0.25">
      <c r="A12" s="5" t="s">
        <v>26</v>
      </c>
      <c r="B12" s="6" t="s">
        <v>27</v>
      </c>
      <c r="C12" s="7" t="s">
        <v>16</v>
      </c>
      <c r="D12" s="7">
        <v>39.6</v>
      </c>
      <c r="E12" s="8">
        <v>0</v>
      </c>
      <c r="F12" s="9">
        <f t="shared" si="0"/>
        <v>0</v>
      </c>
    </row>
    <row r="13" spans="1:6" ht="48.75" customHeight="1" x14ac:dyDescent="0.25">
      <c r="A13" s="5" t="s">
        <v>28</v>
      </c>
      <c r="B13" s="6" t="s">
        <v>29</v>
      </c>
      <c r="C13" s="7" t="s">
        <v>16</v>
      </c>
      <c r="D13" s="7">
        <v>39.6</v>
      </c>
      <c r="E13" s="8">
        <v>0</v>
      </c>
      <c r="F13" s="9">
        <f t="shared" si="0"/>
        <v>0</v>
      </c>
    </row>
    <row r="14" spans="1:6" ht="23.1" customHeight="1" x14ac:dyDescent="0.25">
      <c r="A14" s="5" t="s">
        <v>30</v>
      </c>
      <c r="B14" s="6" t="s">
        <v>31</v>
      </c>
      <c r="C14" s="7" t="s">
        <v>16</v>
      </c>
      <c r="D14" s="7">
        <v>40</v>
      </c>
      <c r="E14" s="8">
        <v>0</v>
      </c>
      <c r="F14" s="9">
        <f t="shared" si="0"/>
        <v>0</v>
      </c>
    </row>
    <row r="15" spans="1:6" ht="34.5" customHeight="1" x14ac:dyDescent="0.25">
      <c r="A15" s="5" t="s">
        <v>32</v>
      </c>
      <c r="B15" s="6" t="s">
        <v>33</v>
      </c>
      <c r="C15" s="7" t="s">
        <v>21</v>
      </c>
      <c r="D15" s="7">
        <v>177</v>
      </c>
      <c r="E15" s="8">
        <v>0</v>
      </c>
      <c r="F15" s="9">
        <f t="shared" si="0"/>
        <v>0</v>
      </c>
    </row>
    <row r="16" spans="1:6" ht="65.849999999999994" customHeight="1" x14ac:dyDescent="0.25">
      <c r="A16" s="5" t="s">
        <v>34</v>
      </c>
      <c r="B16" s="6" t="s">
        <v>35</v>
      </c>
      <c r="C16" s="7" t="s">
        <v>21</v>
      </c>
      <c r="D16" s="7">
        <v>177</v>
      </c>
      <c r="E16" s="8">
        <v>0</v>
      </c>
      <c r="F16" s="9">
        <f t="shared" si="0"/>
        <v>0</v>
      </c>
    </row>
    <row r="17" spans="1:7" ht="40.9" customHeight="1" x14ac:dyDescent="0.25">
      <c r="A17" s="5" t="s">
        <v>36</v>
      </c>
      <c r="B17" s="6" t="s">
        <v>37</v>
      </c>
      <c r="C17" s="7" t="s">
        <v>16</v>
      </c>
      <c r="D17" s="7">
        <v>1237</v>
      </c>
      <c r="E17" s="8">
        <v>0</v>
      </c>
      <c r="F17" s="9">
        <f t="shared" si="0"/>
        <v>0</v>
      </c>
    </row>
    <row r="18" spans="1:7" ht="33.200000000000003" customHeight="1" x14ac:dyDescent="0.25">
      <c r="A18" s="5" t="s">
        <v>38</v>
      </c>
      <c r="B18" s="6" t="s">
        <v>39</v>
      </c>
      <c r="C18" s="7" t="s">
        <v>16</v>
      </c>
      <c r="D18" s="7">
        <v>1237</v>
      </c>
      <c r="E18" s="8">
        <v>0</v>
      </c>
      <c r="F18" s="9">
        <f t="shared" si="0"/>
        <v>0</v>
      </c>
    </row>
    <row r="19" spans="1:7" ht="40.9" customHeight="1" x14ac:dyDescent="0.25">
      <c r="A19" s="5" t="s">
        <v>40</v>
      </c>
      <c r="B19" s="6" t="s">
        <v>41</v>
      </c>
      <c r="C19" s="7" t="s">
        <v>16</v>
      </c>
      <c r="D19" s="7">
        <v>300</v>
      </c>
      <c r="E19" s="8">
        <v>0</v>
      </c>
      <c r="F19" s="9">
        <f t="shared" si="0"/>
        <v>0</v>
      </c>
    </row>
    <row r="20" spans="1:7" ht="42.6" customHeight="1" x14ac:dyDescent="0.25">
      <c r="A20" s="5" t="s">
        <v>42</v>
      </c>
      <c r="B20" s="6" t="s">
        <v>43</v>
      </c>
      <c r="C20" s="7" t="s">
        <v>16</v>
      </c>
      <c r="D20" s="7">
        <v>1237</v>
      </c>
      <c r="E20" s="8">
        <v>0</v>
      </c>
      <c r="F20" s="9">
        <f t="shared" si="0"/>
        <v>0</v>
      </c>
    </row>
    <row r="21" spans="1:7" ht="37.9" customHeight="1" x14ac:dyDescent="0.25">
      <c r="A21" s="5" t="s">
        <v>44</v>
      </c>
      <c r="B21" s="6" t="s">
        <v>45</v>
      </c>
      <c r="C21" s="7" t="s">
        <v>16</v>
      </c>
      <c r="D21" s="7">
        <v>1237</v>
      </c>
      <c r="E21" s="8">
        <v>0</v>
      </c>
      <c r="F21" s="9">
        <f t="shared" si="0"/>
        <v>0</v>
      </c>
    </row>
    <row r="22" spans="1:7" ht="36" customHeight="1" x14ac:dyDescent="0.25">
      <c r="A22" s="5" t="s">
        <v>46</v>
      </c>
      <c r="B22" s="6" t="s">
        <v>47</v>
      </c>
      <c r="C22" s="7" t="s">
        <v>16</v>
      </c>
      <c r="D22" s="7">
        <v>1237</v>
      </c>
      <c r="E22" s="8">
        <v>0</v>
      </c>
      <c r="F22" s="9">
        <f t="shared" si="0"/>
        <v>0</v>
      </c>
    </row>
    <row r="23" spans="1:7" ht="25.15" customHeight="1" x14ac:dyDescent="0.25">
      <c r="A23" s="5" t="s">
        <v>48</v>
      </c>
      <c r="B23" s="6" t="s">
        <v>49</v>
      </c>
      <c r="C23" s="7" t="s">
        <v>50</v>
      </c>
      <c r="D23" s="7">
        <v>5</v>
      </c>
      <c r="E23" s="8">
        <v>0</v>
      </c>
      <c r="F23" s="9">
        <f t="shared" si="0"/>
        <v>0</v>
      </c>
    </row>
    <row r="24" spans="1:7" ht="33.950000000000003" customHeight="1" x14ac:dyDescent="0.25">
      <c r="A24" s="5" t="s">
        <v>51</v>
      </c>
      <c r="B24" s="6" t="s">
        <v>52</v>
      </c>
      <c r="C24" s="7" t="s">
        <v>50</v>
      </c>
      <c r="D24" s="7">
        <v>3</v>
      </c>
      <c r="E24" s="8">
        <v>0</v>
      </c>
      <c r="F24" s="9">
        <f t="shared" si="0"/>
        <v>0</v>
      </c>
    </row>
    <row r="25" spans="1:7" ht="59.65" customHeight="1" x14ac:dyDescent="0.25">
      <c r="A25" s="5" t="s">
        <v>53</v>
      </c>
      <c r="B25" s="6" t="s">
        <v>54</v>
      </c>
      <c r="C25" s="7" t="s">
        <v>21</v>
      </c>
      <c r="D25" s="7">
        <v>35</v>
      </c>
      <c r="E25" s="8">
        <v>0</v>
      </c>
      <c r="F25" s="9">
        <f t="shared" si="0"/>
        <v>0</v>
      </c>
    </row>
    <row r="26" spans="1:7" ht="54.95" customHeight="1" x14ac:dyDescent="0.25">
      <c r="A26" s="5">
        <v>23</v>
      </c>
      <c r="B26" s="6" t="s">
        <v>55</v>
      </c>
      <c r="C26" s="7" t="s">
        <v>16</v>
      </c>
      <c r="D26" s="7">
        <v>60</v>
      </c>
      <c r="E26" s="8">
        <v>0</v>
      </c>
      <c r="F26" s="9">
        <f t="shared" si="0"/>
        <v>0</v>
      </c>
      <c r="G26" t="s">
        <v>56</v>
      </c>
    </row>
    <row r="27" spans="1:7" ht="14.45" customHeight="1" x14ac:dyDescent="0.25">
      <c r="A27" s="13" t="s">
        <v>57</v>
      </c>
      <c r="B27" s="13"/>
      <c r="C27" s="14">
        <f>SUM(F4:F26)</f>
        <v>0</v>
      </c>
      <c r="D27" s="14"/>
      <c r="E27" s="14"/>
      <c r="F27" s="14"/>
    </row>
    <row r="28" spans="1:7" ht="14.45" customHeight="1" x14ac:dyDescent="0.25">
      <c r="A28" s="15" t="s">
        <v>58</v>
      </c>
      <c r="B28" s="15"/>
      <c r="C28" s="16">
        <f>C27*0.23</f>
        <v>0</v>
      </c>
      <c r="D28" s="16"/>
      <c r="E28" s="16"/>
      <c r="F28" s="16"/>
    </row>
    <row r="29" spans="1:7" ht="14.45" customHeight="1" x14ac:dyDescent="0.25">
      <c r="A29" s="11" t="s">
        <v>59</v>
      </c>
      <c r="B29" s="11"/>
      <c r="C29" s="33"/>
      <c r="D29" s="32"/>
      <c r="E29" s="32"/>
      <c r="F29" s="32">
        <f>C27+C28</f>
        <v>0</v>
      </c>
    </row>
    <row r="30" spans="1:7" x14ac:dyDescent="0.25">
      <c r="E30" s="10"/>
    </row>
    <row r="31" spans="1:7" x14ac:dyDescent="0.25">
      <c r="B31" t="s">
        <v>60</v>
      </c>
    </row>
    <row r="42" spans="7:7" x14ac:dyDescent="0.25">
      <c r="G42" t="s">
        <v>61</v>
      </c>
    </row>
  </sheetData>
  <mergeCells count="6">
    <mergeCell ref="A29:B29"/>
    <mergeCell ref="A1:F2"/>
    <mergeCell ref="A27:B27"/>
    <mergeCell ref="C27:F27"/>
    <mergeCell ref="A28:B28"/>
    <mergeCell ref="C28:F28"/>
  </mergeCells>
  <pageMargins left="0.7" right="0.7" top="0.75" bottom="0.75" header="0.51180555555555496" footer="0.51180555555555496"/>
  <pageSetup paperSize="9" scale="84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zoomScale="110" zoomScaleNormal="110" workbookViewId="0">
      <selection activeCell="G8" sqref="G8"/>
    </sheetView>
  </sheetViews>
  <sheetFormatPr defaultColWidth="8.85546875" defaultRowHeight="15" x14ac:dyDescent="0.25"/>
  <cols>
    <col min="1" max="1" width="1.28515625" customWidth="1"/>
    <col min="2" max="2" width="5.85546875" customWidth="1"/>
    <col min="3" max="3" width="55.5703125" customWidth="1"/>
    <col min="4" max="4" width="6.5703125" customWidth="1"/>
    <col min="5" max="5" width="6.42578125" customWidth="1"/>
    <col min="7" max="7" width="9.7109375" customWidth="1"/>
  </cols>
  <sheetData>
    <row r="2" spans="2:7" ht="14.45" customHeight="1" x14ac:dyDescent="0.25">
      <c r="B2" s="12" t="s">
        <v>62</v>
      </c>
      <c r="C2" s="12"/>
      <c r="D2" s="12"/>
      <c r="E2" s="12"/>
      <c r="F2" s="12"/>
      <c r="G2" s="12"/>
    </row>
    <row r="3" spans="2:7" x14ac:dyDescent="0.25">
      <c r="B3" s="12"/>
      <c r="C3" s="12"/>
      <c r="D3" s="12"/>
      <c r="E3" s="12"/>
      <c r="F3" s="12"/>
      <c r="G3" s="12"/>
    </row>
    <row r="4" spans="2:7" ht="43.9" customHeight="1" x14ac:dyDescent="0.25">
      <c r="B4" s="1" t="s">
        <v>0</v>
      </c>
      <c r="C4" s="2" t="s">
        <v>10</v>
      </c>
      <c r="D4" s="2" t="s">
        <v>11</v>
      </c>
      <c r="E4" s="2" t="s">
        <v>12</v>
      </c>
      <c r="F4" s="3" t="s">
        <v>13</v>
      </c>
      <c r="G4" s="4" t="s">
        <v>14</v>
      </c>
    </row>
    <row r="5" spans="2:7" ht="25.9" customHeight="1" x14ac:dyDescent="0.25">
      <c r="B5" s="5" t="s">
        <v>1</v>
      </c>
      <c r="C5" s="6" t="s">
        <v>63</v>
      </c>
      <c r="D5" s="7" t="s">
        <v>21</v>
      </c>
      <c r="E5" s="7">
        <v>32</v>
      </c>
      <c r="F5" s="8">
        <v>0</v>
      </c>
      <c r="G5" s="9">
        <f>E5*F5</f>
        <v>0</v>
      </c>
    </row>
    <row r="6" spans="2:7" ht="47.45" customHeight="1" x14ac:dyDescent="0.25">
      <c r="B6" s="5" t="s">
        <v>2</v>
      </c>
      <c r="C6" s="6" t="s">
        <v>64</v>
      </c>
      <c r="D6" s="7" t="s">
        <v>16</v>
      </c>
      <c r="E6" s="7">
        <v>48</v>
      </c>
      <c r="F6" s="8">
        <v>0</v>
      </c>
      <c r="G6" s="9">
        <f t="shared" ref="G6:G16" si="0">E6*F6</f>
        <v>0</v>
      </c>
    </row>
    <row r="7" spans="2:7" ht="42.75" customHeight="1" x14ac:dyDescent="0.25">
      <c r="B7" s="5" t="s">
        <v>3</v>
      </c>
      <c r="C7" s="6" t="s">
        <v>65</v>
      </c>
      <c r="D7" s="7" t="s">
        <v>66</v>
      </c>
      <c r="E7" s="7">
        <v>2</v>
      </c>
      <c r="F7" s="8">
        <v>0</v>
      </c>
      <c r="G7" s="9">
        <f t="shared" si="0"/>
        <v>0</v>
      </c>
    </row>
    <row r="8" spans="2:7" ht="37.15" customHeight="1" x14ac:dyDescent="0.25">
      <c r="B8" s="5" t="s">
        <v>4</v>
      </c>
      <c r="C8" s="6" t="s">
        <v>67</v>
      </c>
      <c r="D8" s="7" t="s">
        <v>16</v>
      </c>
      <c r="E8" s="7">
        <v>48</v>
      </c>
      <c r="F8" s="8">
        <v>0</v>
      </c>
      <c r="G8" s="9">
        <f t="shared" si="0"/>
        <v>0</v>
      </c>
    </row>
    <row r="9" spans="2:7" ht="37.15" customHeight="1" x14ac:dyDescent="0.25">
      <c r="B9" s="5" t="s">
        <v>5</v>
      </c>
      <c r="C9" s="6" t="s">
        <v>68</v>
      </c>
      <c r="D9" s="7" t="s">
        <v>50</v>
      </c>
      <c r="E9" s="7">
        <v>6</v>
      </c>
      <c r="F9" s="8">
        <v>0</v>
      </c>
      <c r="G9" s="9">
        <f t="shared" si="0"/>
        <v>0</v>
      </c>
    </row>
    <row r="10" spans="2:7" ht="26.45" customHeight="1" x14ac:dyDescent="0.25">
      <c r="B10" s="5" t="s">
        <v>6</v>
      </c>
      <c r="C10" s="6" t="s">
        <v>69</v>
      </c>
      <c r="D10" s="7" t="s">
        <v>16</v>
      </c>
      <c r="E10" s="7">
        <v>48</v>
      </c>
      <c r="F10" s="8">
        <v>0</v>
      </c>
      <c r="G10" s="9">
        <f t="shared" si="0"/>
        <v>0</v>
      </c>
    </row>
    <row r="11" spans="2:7" ht="27" customHeight="1" x14ac:dyDescent="0.25">
      <c r="B11" s="5" t="s">
        <v>7</v>
      </c>
      <c r="C11" s="6" t="s">
        <v>70</v>
      </c>
      <c r="D11" s="7" t="s">
        <v>16</v>
      </c>
      <c r="E11" s="7">
        <v>180</v>
      </c>
      <c r="F11" s="8">
        <v>0</v>
      </c>
      <c r="G11" s="9">
        <f t="shared" si="0"/>
        <v>0</v>
      </c>
    </row>
    <row r="12" spans="2:7" ht="31.5" customHeight="1" x14ac:dyDescent="0.25">
      <c r="B12" s="5" t="s">
        <v>8</v>
      </c>
      <c r="C12" s="6" t="s">
        <v>71</v>
      </c>
      <c r="D12" s="7" t="s">
        <v>21</v>
      </c>
      <c r="E12" s="7">
        <v>150</v>
      </c>
      <c r="F12" s="8">
        <v>0</v>
      </c>
      <c r="G12" s="9">
        <f t="shared" si="0"/>
        <v>0</v>
      </c>
    </row>
    <row r="13" spans="2:7" ht="56.25" customHeight="1" x14ac:dyDescent="0.25">
      <c r="B13" s="5" t="s">
        <v>26</v>
      </c>
      <c r="C13" s="6" t="s">
        <v>72</v>
      </c>
      <c r="D13" s="7" t="s">
        <v>66</v>
      </c>
      <c r="E13" s="7">
        <v>1</v>
      </c>
      <c r="F13" s="8">
        <v>0</v>
      </c>
      <c r="G13" s="9">
        <f t="shared" si="0"/>
        <v>0</v>
      </c>
    </row>
    <row r="14" spans="2:7" ht="42" customHeight="1" x14ac:dyDescent="0.25">
      <c r="B14" s="5" t="s">
        <v>28</v>
      </c>
      <c r="C14" s="6" t="s">
        <v>73</v>
      </c>
      <c r="D14" s="7" t="s">
        <v>16</v>
      </c>
      <c r="E14" s="7">
        <v>36</v>
      </c>
      <c r="F14" s="8">
        <v>0</v>
      </c>
      <c r="G14" s="9">
        <f t="shared" si="0"/>
        <v>0</v>
      </c>
    </row>
    <row r="15" spans="2:7" ht="40.700000000000003" customHeight="1" x14ac:dyDescent="0.25">
      <c r="B15" s="5" t="s">
        <v>30</v>
      </c>
      <c r="C15" s="6" t="s">
        <v>74</v>
      </c>
      <c r="D15" s="7" t="s">
        <v>75</v>
      </c>
      <c r="E15" s="7">
        <v>100</v>
      </c>
      <c r="F15" s="8">
        <v>0</v>
      </c>
      <c r="G15" s="9">
        <f t="shared" si="0"/>
        <v>0</v>
      </c>
    </row>
    <row r="16" spans="2:7" ht="47.45" customHeight="1" x14ac:dyDescent="0.25">
      <c r="B16" s="5" t="s">
        <v>32</v>
      </c>
      <c r="C16" s="6" t="s">
        <v>76</v>
      </c>
      <c r="D16" s="7" t="s">
        <v>77</v>
      </c>
      <c r="E16" s="7">
        <v>30</v>
      </c>
      <c r="F16" s="8">
        <v>0</v>
      </c>
      <c r="G16" s="9">
        <f t="shared" si="0"/>
        <v>0</v>
      </c>
    </row>
    <row r="17" spans="2:9" ht="21" hidden="1" customHeight="1" x14ac:dyDescent="0.25">
      <c r="B17" s="5" t="s">
        <v>32</v>
      </c>
      <c r="C17" s="6"/>
      <c r="D17" s="7"/>
      <c r="E17" s="7"/>
      <c r="F17" s="8"/>
      <c r="G17" s="9"/>
    </row>
    <row r="18" spans="2:9" ht="14.45" customHeight="1" x14ac:dyDescent="0.25">
      <c r="B18" s="13" t="s">
        <v>57</v>
      </c>
      <c r="C18" s="13"/>
      <c r="D18" s="14">
        <f>SUM(G5:G16)</f>
        <v>0</v>
      </c>
      <c r="E18" s="14"/>
      <c r="F18" s="14"/>
      <c r="G18" s="14"/>
    </row>
    <row r="19" spans="2:9" ht="14.45" customHeight="1" x14ac:dyDescent="0.25">
      <c r="B19" s="15" t="s">
        <v>58</v>
      </c>
      <c r="C19" s="15"/>
      <c r="D19" s="16">
        <f>D18*0.23</f>
        <v>0</v>
      </c>
      <c r="E19" s="16"/>
      <c r="F19" s="16"/>
      <c r="G19" s="16"/>
    </row>
    <row r="20" spans="2:9" ht="14.45" customHeight="1" x14ac:dyDescent="0.25">
      <c r="B20" s="11" t="s">
        <v>59</v>
      </c>
      <c r="C20" s="11"/>
      <c r="D20" s="33"/>
      <c r="E20" s="32"/>
      <c r="F20" s="32"/>
      <c r="G20" s="32">
        <f>D18+D19</f>
        <v>0</v>
      </c>
    </row>
    <row r="21" spans="2:9" x14ac:dyDescent="0.25">
      <c r="F21" s="10"/>
    </row>
    <row r="22" spans="2:9" x14ac:dyDescent="0.25">
      <c r="C22" t="s">
        <v>60</v>
      </c>
    </row>
    <row r="23" spans="2:9" x14ac:dyDescent="0.25">
      <c r="I23" t="s">
        <v>78</v>
      </c>
    </row>
  </sheetData>
  <mergeCells count="6">
    <mergeCell ref="B20:C20"/>
    <mergeCell ref="B2:G3"/>
    <mergeCell ref="B18:C18"/>
    <mergeCell ref="D18:G18"/>
    <mergeCell ref="B19:C19"/>
    <mergeCell ref="D19:G19"/>
  </mergeCells>
  <pageMargins left="0.7" right="0.7" top="0.75" bottom="0.7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zoomScale="110" zoomScaleNormal="110" workbookViewId="0">
      <selection activeCell="G8" sqref="G8"/>
    </sheetView>
  </sheetViews>
  <sheetFormatPr defaultColWidth="8.85546875" defaultRowHeight="15" x14ac:dyDescent="0.25"/>
  <cols>
    <col min="1" max="1" width="1.140625" customWidth="1"/>
    <col min="2" max="2" width="4.85546875" customWidth="1"/>
    <col min="3" max="3" width="50.42578125" customWidth="1"/>
    <col min="4" max="4" width="6.85546875" customWidth="1"/>
    <col min="5" max="5" width="7" customWidth="1"/>
    <col min="6" max="6" width="6.7109375" customWidth="1"/>
    <col min="7" max="7" width="9.85546875" customWidth="1"/>
  </cols>
  <sheetData>
    <row r="1" spans="2:7" ht="28.15" customHeight="1" x14ac:dyDescent="0.25">
      <c r="B1" s="12" t="s">
        <v>79</v>
      </c>
      <c r="C1" s="12"/>
      <c r="D1" s="12"/>
      <c r="E1" s="12"/>
      <c r="F1" s="12"/>
      <c r="G1" s="12"/>
    </row>
    <row r="2" spans="2:7" ht="37.9" hidden="1" customHeight="1" x14ac:dyDescent="0.25">
      <c r="B2" s="12"/>
      <c r="C2" s="12"/>
      <c r="D2" s="12"/>
      <c r="E2" s="12"/>
      <c r="F2" s="12"/>
      <c r="G2" s="12"/>
    </row>
    <row r="3" spans="2:7" ht="43.15" customHeight="1" x14ac:dyDescent="0.25">
      <c r="B3" s="1" t="s">
        <v>0</v>
      </c>
      <c r="C3" s="2" t="s">
        <v>10</v>
      </c>
      <c r="D3" s="2" t="s">
        <v>11</v>
      </c>
      <c r="E3" s="2" t="s">
        <v>12</v>
      </c>
      <c r="F3" s="3" t="s">
        <v>13</v>
      </c>
      <c r="G3" s="4" t="s">
        <v>14</v>
      </c>
    </row>
    <row r="4" spans="2:7" ht="57.75" customHeight="1" x14ac:dyDescent="0.25">
      <c r="B4" s="5" t="s">
        <v>1</v>
      </c>
      <c r="C4" s="6" t="s">
        <v>80</v>
      </c>
      <c r="D4" s="7" t="s">
        <v>81</v>
      </c>
      <c r="E4" s="7">
        <v>465.85</v>
      </c>
      <c r="F4" s="8">
        <v>0</v>
      </c>
      <c r="G4" s="9">
        <f>E4*F4</f>
        <v>0</v>
      </c>
    </row>
    <row r="5" spans="2:7" ht="50.25" customHeight="1" x14ac:dyDescent="0.25">
      <c r="B5" s="5" t="s">
        <v>2</v>
      </c>
      <c r="C5" s="6" t="s">
        <v>82</v>
      </c>
      <c r="D5" s="7" t="s">
        <v>16</v>
      </c>
      <c r="E5" s="7">
        <v>847</v>
      </c>
      <c r="F5" s="8">
        <v>0</v>
      </c>
      <c r="G5" s="9">
        <f t="shared" ref="G5:G13" si="0">E5*F5</f>
        <v>0</v>
      </c>
    </row>
    <row r="6" spans="2:7" ht="39.4" customHeight="1" x14ac:dyDescent="0.25">
      <c r="B6" s="5" t="s">
        <v>3</v>
      </c>
      <c r="C6" s="6" t="s">
        <v>83</v>
      </c>
      <c r="D6" s="7" t="s">
        <v>16</v>
      </c>
      <c r="E6" s="7">
        <v>847</v>
      </c>
      <c r="F6" s="8">
        <v>0</v>
      </c>
      <c r="G6" s="9">
        <f t="shared" si="0"/>
        <v>0</v>
      </c>
    </row>
    <row r="7" spans="2:7" ht="49.5" customHeight="1" x14ac:dyDescent="0.25">
      <c r="B7" s="5" t="s">
        <v>4</v>
      </c>
      <c r="C7" s="6" t="s">
        <v>84</v>
      </c>
      <c r="D7" s="7" t="s">
        <v>16</v>
      </c>
      <c r="E7" s="7">
        <v>847</v>
      </c>
      <c r="F7" s="8">
        <v>0</v>
      </c>
      <c r="G7" s="9">
        <f t="shared" si="0"/>
        <v>0</v>
      </c>
    </row>
    <row r="8" spans="2:7" ht="45" customHeight="1" x14ac:dyDescent="0.25">
      <c r="B8" s="5" t="s">
        <v>5</v>
      </c>
      <c r="C8" s="6" t="s">
        <v>85</v>
      </c>
      <c r="D8" s="7" t="s">
        <v>16</v>
      </c>
      <c r="E8" s="7">
        <v>726</v>
      </c>
      <c r="F8" s="8">
        <v>0</v>
      </c>
      <c r="G8" s="9">
        <f t="shared" si="0"/>
        <v>0</v>
      </c>
    </row>
    <row r="9" spans="2:7" ht="39.950000000000003" customHeight="1" x14ac:dyDescent="0.25">
      <c r="B9" s="5" t="s">
        <v>6</v>
      </c>
      <c r="C9" s="6" t="s">
        <v>86</v>
      </c>
      <c r="D9" s="7" t="s">
        <v>87</v>
      </c>
      <c r="E9" s="7">
        <v>726</v>
      </c>
      <c r="F9" s="8">
        <v>0</v>
      </c>
      <c r="G9" s="9">
        <f t="shared" si="0"/>
        <v>0</v>
      </c>
    </row>
    <row r="10" spans="2:7" ht="34.5" customHeight="1" x14ac:dyDescent="0.25">
      <c r="B10" s="5" t="s">
        <v>7</v>
      </c>
      <c r="C10" s="6" t="s">
        <v>88</v>
      </c>
      <c r="D10" s="7" t="s">
        <v>16</v>
      </c>
      <c r="E10" s="7">
        <v>726</v>
      </c>
      <c r="F10" s="8">
        <v>0</v>
      </c>
      <c r="G10" s="9">
        <f t="shared" si="0"/>
        <v>0</v>
      </c>
    </row>
    <row r="11" spans="2:7" ht="29.85" customHeight="1" x14ac:dyDescent="0.25">
      <c r="B11" s="5" t="s">
        <v>8</v>
      </c>
      <c r="C11" s="6" t="s">
        <v>89</v>
      </c>
      <c r="D11" s="7" t="s">
        <v>87</v>
      </c>
      <c r="E11" s="7">
        <v>121</v>
      </c>
      <c r="F11" s="8">
        <v>0</v>
      </c>
      <c r="G11" s="9">
        <f t="shared" si="0"/>
        <v>0</v>
      </c>
    </row>
    <row r="12" spans="2:7" ht="33.200000000000003" customHeight="1" x14ac:dyDescent="0.25">
      <c r="B12" s="5" t="s">
        <v>26</v>
      </c>
      <c r="C12" s="6" t="s">
        <v>90</v>
      </c>
      <c r="D12" s="7" t="s">
        <v>50</v>
      </c>
      <c r="E12" s="7">
        <v>1</v>
      </c>
      <c r="F12" s="8">
        <v>0</v>
      </c>
      <c r="G12" s="9">
        <f t="shared" si="0"/>
        <v>0</v>
      </c>
    </row>
    <row r="13" spans="2:7" ht="39.4" customHeight="1" x14ac:dyDescent="0.25">
      <c r="B13" s="5" t="s">
        <v>28</v>
      </c>
      <c r="C13" s="6" t="s">
        <v>91</v>
      </c>
      <c r="D13" s="7" t="s">
        <v>81</v>
      </c>
      <c r="E13" s="7">
        <v>24</v>
      </c>
      <c r="F13" s="8">
        <v>0</v>
      </c>
      <c r="G13" s="9">
        <f t="shared" si="0"/>
        <v>0</v>
      </c>
    </row>
    <row r="14" spans="2:7" ht="13.9" customHeight="1" x14ac:dyDescent="0.25">
      <c r="B14" s="13" t="s">
        <v>57</v>
      </c>
      <c r="C14" s="13"/>
      <c r="D14" s="14">
        <f>SUM(G4:G13)</f>
        <v>0</v>
      </c>
      <c r="E14" s="14"/>
      <c r="F14" s="14"/>
      <c r="G14" s="14">
        <f>E14*F14</f>
        <v>0</v>
      </c>
    </row>
    <row r="15" spans="2:7" ht="13.9" customHeight="1" x14ac:dyDescent="0.25">
      <c r="B15" s="15" t="s">
        <v>58</v>
      </c>
      <c r="C15" s="15"/>
      <c r="D15" s="16">
        <f>D14*0.23</f>
        <v>0</v>
      </c>
      <c r="E15" s="16"/>
      <c r="F15" s="16"/>
      <c r="G15" s="16">
        <f>E15*F15</f>
        <v>0</v>
      </c>
    </row>
    <row r="16" spans="2:7" ht="13.9" customHeight="1" x14ac:dyDescent="0.25">
      <c r="B16" s="11" t="s">
        <v>59</v>
      </c>
      <c r="C16" s="11"/>
      <c r="D16" s="33"/>
      <c r="E16" s="32"/>
      <c r="F16" s="32"/>
      <c r="G16" s="32">
        <f>D14+D15</f>
        <v>0</v>
      </c>
    </row>
    <row r="17" spans="3:6" x14ac:dyDescent="0.25">
      <c r="F17" s="10"/>
    </row>
    <row r="18" spans="3:6" x14ac:dyDescent="0.25">
      <c r="C18" t="s">
        <v>60</v>
      </c>
    </row>
  </sheetData>
  <mergeCells count="6">
    <mergeCell ref="B16:C16"/>
    <mergeCell ref="B1:G2"/>
    <mergeCell ref="B14:C14"/>
    <mergeCell ref="D14:G14"/>
    <mergeCell ref="B15:C15"/>
    <mergeCell ref="D15:G1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zoomScale="110" zoomScaleNormal="110" workbookViewId="0">
      <selection activeCell="F8" sqref="F8:F9"/>
    </sheetView>
  </sheetViews>
  <sheetFormatPr defaultColWidth="8.85546875" defaultRowHeight="15" x14ac:dyDescent="0.25"/>
  <cols>
    <col min="1" max="1" width="1.140625" customWidth="1"/>
    <col min="2" max="2" width="4.85546875" customWidth="1"/>
    <col min="3" max="3" width="50.42578125" customWidth="1"/>
    <col min="4" max="4" width="6.85546875" customWidth="1"/>
    <col min="5" max="5" width="7" customWidth="1"/>
    <col min="6" max="6" width="6.7109375" customWidth="1"/>
    <col min="7" max="7" width="9.85546875" customWidth="1"/>
  </cols>
  <sheetData>
    <row r="1" spans="2:7" ht="28.15" customHeight="1" x14ac:dyDescent="0.25">
      <c r="B1" s="12" t="s">
        <v>92</v>
      </c>
      <c r="C1" s="12"/>
      <c r="D1" s="12"/>
      <c r="E1" s="12"/>
      <c r="F1" s="12"/>
      <c r="G1" s="12"/>
    </row>
    <row r="2" spans="2:7" ht="37.9" hidden="1" customHeight="1" x14ac:dyDescent="0.25">
      <c r="B2" s="12"/>
      <c r="C2" s="12"/>
      <c r="D2" s="12"/>
      <c r="E2" s="12"/>
      <c r="F2" s="12"/>
      <c r="G2" s="12"/>
    </row>
    <row r="3" spans="2:7" ht="43.15" customHeight="1" x14ac:dyDescent="0.25">
      <c r="B3" s="1" t="s">
        <v>0</v>
      </c>
      <c r="C3" s="2" t="s">
        <v>10</v>
      </c>
      <c r="D3" s="2" t="s">
        <v>11</v>
      </c>
      <c r="E3" s="2" t="s">
        <v>12</v>
      </c>
      <c r="F3" s="3" t="s">
        <v>13</v>
      </c>
      <c r="G3" s="4" t="s">
        <v>14</v>
      </c>
    </row>
    <row r="4" spans="2:7" ht="48.2" customHeight="1" x14ac:dyDescent="0.25">
      <c r="B4" s="5" t="s">
        <v>1</v>
      </c>
      <c r="C4" s="6" t="s">
        <v>93</v>
      </c>
      <c r="D4" s="7" t="s">
        <v>81</v>
      </c>
      <c r="E4" s="7">
        <v>39</v>
      </c>
      <c r="F4" s="8">
        <v>0</v>
      </c>
      <c r="G4" s="9">
        <f>E4*F4</f>
        <v>0</v>
      </c>
    </row>
    <row r="5" spans="2:7" ht="36.6" customHeight="1" x14ac:dyDescent="0.25">
      <c r="B5" s="5" t="s">
        <v>2</v>
      </c>
      <c r="C5" s="6" t="s">
        <v>94</v>
      </c>
      <c r="D5" s="7" t="s">
        <v>16</v>
      </c>
      <c r="E5" s="7">
        <v>78</v>
      </c>
      <c r="F5" s="8">
        <v>0</v>
      </c>
      <c r="G5" s="9">
        <f t="shared" ref="G5:G10" si="0">E5*F5</f>
        <v>0</v>
      </c>
    </row>
    <row r="6" spans="2:7" ht="39.4" customHeight="1" x14ac:dyDescent="0.25">
      <c r="B6" s="5" t="s">
        <v>3</v>
      </c>
      <c r="C6" s="6" t="s">
        <v>95</v>
      </c>
      <c r="D6" s="7" t="s">
        <v>16</v>
      </c>
      <c r="E6" s="7">
        <v>78</v>
      </c>
      <c r="F6" s="8">
        <v>0</v>
      </c>
      <c r="G6" s="9">
        <f t="shared" si="0"/>
        <v>0</v>
      </c>
    </row>
    <row r="7" spans="2:7" ht="42" customHeight="1" x14ac:dyDescent="0.25">
      <c r="B7" s="5" t="s">
        <v>4</v>
      </c>
      <c r="C7" s="6" t="s">
        <v>96</v>
      </c>
      <c r="D7" s="7" t="s">
        <v>16</v>
      </c>
      <c r="E7" s="7">
        <v>330</v>
      </c>
      <c r="F7" s="8">
        <v>0</v>
      </c>
      <c r="G7" s="9">
        <f t="shared" si="0"/>
        <v>0</v>
      </c>
    </row>
    <row r="8" spans="2:7" ht="38.65" customHeight="1" x14ac:dyDescent="0.25">
      <c r="B8" s="5" t="s">
        <v>5</v>
      </c>
      <c r="C8" s="6" t="s">
        <v>97</v>
      </c>
      <c r="D8" s="7" t="s">
        <v>16</v>
      </c>
      <c r="E8" s="7">
        <v>330</v>
      </c>
      <c r="F8" s="8">
        <v>0</v>
      </c>
      <c r="G8" s="9">
        <f t="shared" si="0"/>
        <v>0</v>
      </c>
    </row>
    <row r="9" spans="2:7" ht="39.950000000000003" customHeight="1" x14ac:dyDescent="0.25">
      <c r="B9" s="5" t="s">
        <v>6</v>
      </c>
      <c r="C9" s="6" t="s">
        <v>98</v>
      </c>
      <c r="D9" s="7" t="s">
        <v>50</v>
      </c>
      <c r="E9" s="7">
        <v>2</v>
      </c>
      <c r="F9" s="8">
        <v>0</v>
      </c>
      <c r="G9" s="9">
        <f t="shared" si="0"/>
        <v>0</v>
      </c>
    </row>
    <row r="10" spans="2:7" ht="34.5" customHeight="1" x14ac:dyDescent="0.25">
      <c r="B10" s="5" t="s">
        <v>7</v>
      </c>
      <c r="C10" s="6" t="s">
        <v>99</v>
      </c>
      <c r="D10" s="7" t="s">
        <v>50</v>
      </c>
      <c r="E10" s="7">
        <v>2</v>
      </c>
      <c r="F10" s="8">
        <v>0</v>
      </c>
      <c r="G10" s="9">
        <f t="shared" si="0"/>
        <v>0</v>
      </c>
    </row>
    <row r="11" spans="2:7" ht="14.45" customHeight="1" x14ac:dyDescent="0.25">
      <c r="B11" s="13" t="s">
        <v>57</v>
      </c>
      <c r="C11" s="13"/>
      <c r="D11" s="14">
        <f>SUM(G4:G10)</f>
        <v>0</v>
      </c>
      <c r="E11" s="14"/>
      <c r="F11" s="14"/>
      <c r="G11" s="14"/>
    </row>
    <row r="12" spans="2:7" ht="14.45" customHeight="1" x14ac:dyDescent="0.25">
      <c r="B12" s="15" t="s">
        <v>58</v>
      </c>
      <c r="C12" s="15"/>
      <c r="D12" s="16">
        <f>D11*0.23</f>
        <v>0</v>
      </c>
      <c r="E12" s="16"/>
      <c r="F12" s="16"/>
      <c r="G12" s="16"/>
    </row>
    <row r="13" spans="2:7" ht="14.45" customHeight="1" x14ac:dyDescent="0.25">
      <c r="B13" s="11" t="s">
        <v>59</v>
      </c>
      <c r="C13" s="11"/>
      <c r="D13" s="33"/>
      <c r="E13" s="32"/>
      <c r="F13" s="32"/>
      <c r="G13" s="32">
        <f>D11+D12</f>
        <v>0</v>
      </c>
    </row>
    <row r="14" spans="2:7" x14ac:dyDescent="0.25">
      <c r="F14" s="10"/>
    </row>
    <row r="15" spans="2:7" x14ac:dyDescent="0.25">
      <c r="C15" t="s">
        <v>60</v>
      </c>
    </row>
  </sheetData>
  <mergeCells count="6">
    <mergeCell ref="B13:C13"/>
    <mergeCell ref="B1:G2"/>
    <mergeCell ref="B11:C11"/>
    <mergeCell ref="D11:G11"/>
    <mergeCell ref="B12:C12"/>
    <mergeCell ref="D12:G1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B1" zoomScale="110" zoomScaleNormal="110" workbookViewId="0">
      <selection activeCell="F11" sqref="F11:F12"/>
    </sheetView>
  </sheetViews>
  <sheetFormatPr defaultColWidth="8.85546875" defaultRowHeight="15" x14ac:dyDescent="0.25"/>
  <cols>
    <col min="1" max="1" width="8.7109375" hidden="1" customWidth="1"/>
    <col min="2" max="2" width="4.85546875" customWidth="1"/>
    <col min="3" max="3" width="60.5703125" customWidth="1"/>
    <col min="7" max="7" width="10.7109375" customWidth="1"/>
  </cols>
  <sheetData>
    <row r="1" spans="2:7" ht="14.45" customHeight="1" x14ac:dyDescent="0.25">
      <c r="B1" s="12" t="s">
        <v>100</v>
      </c>
      <c r="C1" s="12"/>
      <c r="D1" s="12"/>
      <c r="E1" s="12"/>
      <c r="F1" s="12"/>
      <c r="G1" s="12"/>
    </row>
    <row r="2" spans="2:7" x14ac:dyDescent="0.25">
      <c r="B2" s="12"/>
      <c r="C2" s="12"/>
      <c r="D2" s="12"/>
      <c r="E2" s="12"/>
      <c r="F2" s="12"/>
      <c r="G2" s="12"/>
    </row>
    <row r="3" spans="2:7" ht="45" x14ac:dyDescent="0.25">
      <c r="B3" s="1" t="s">
        <v>0</v>
      </c>
      <c r="C3" s="2" t="s">
        <v>10</v>
      </c>
      <c r="D3" s="2" t="s">
        <v>11</v>
      </c>
      <c r="E3" s="2" t="s">
        <v>12</v>
      </c>
      <c r="F3" s="3" t="s">
        <v>13</v>
      </c>
      <c r="G3" s="4" t="s">
        <v>14</v>
      </c>
    </row>
    <row r="4" spans="2:7" ht="49.5" customHeight="1" x14ac:dyDescent="0.25">
      <c r="B4" s="5" t="s">
        <v>1</v>
      </c>
      <c r="C4" s="6" t="s">
        <v>101</v>
      </c>
      <c r="D4" s="7" t="s">
        <v>81</v>
      </c>
      <c r="E4" s="7">
        <v>702.63</v>
      </c>
      <c r="F4" s="8">
        <v>0</v>
      </c>
      <c r="G4" s="9">
        <f>E4*F4</f>
        <v>0</v>
      </c>
    </row>
    <row r="5" spans="2:7" ht="33" customHeight="1" x14ac:dyDescent="0.25">
      <c r="B5" s="5" t="s">
        <v>2</v>
      </c>
      <c r="C5" s="6" t="s">
        <v>102</v>
      </c>
      <c r="D5" s="7" t="s">
        <v>16</v>
      </c>
      <c r="E5" s="7">
        <v>1277.5</v>
      </c>
      <c r="F5" s="8">
        <v>0</v>
      </c>
      <c r="G5" s="9">
        <f t="shared" ref="G5:G13" si="0">E5*F5</f>
        <v>0</v>
      </c>
    </row>
    <row r="6" spans="2:7" ht="36" customHeight="1" x14ac:dyDescent="0.25">
      <c r="B6" s="5" t="s">
        <v>3</v>
      </c>
      <c r="C6" s="6" t="s">
        <v>103</v>
      </c>
      <c r="D6" s="7" t="s">
        <v>16</v>
      </c>
      <c r="E6" s="7">
        <v>1277.5</v>
      </c>
      <c r="F6" s="8">
        <v>0</v>
      </c>
      <c r="G6" s="9">
        <f t="shared" si="0"/>
        <v>0</v>
      </c>
    </row>
    <row r="7" spans="2:7" ht="42" customHeight="1" x14ac:dyDescent="0.25">
      <c r="B7" s="5" t="s">
        <v>4</v>
      </c>
      <c r="C7" s="6" t="s">
        <v>104</v>
      </c>
      <c r="D7" s="7" t="s">
        <v>16</v>
      </c>
      <c r="E7" s="7">
        <v>1277.5</v>
      </c>
      <c r="F7" s="8">
        <v>0</v>
      </c>
      <c r="G7" s="9">
        <f t="shared" si="0"/>
        <v>0</v>
      </c>
    </row>
    <row r="8" spans="2:7" ht="33.6" customHeight="1" x14ac:dyDescent="0.25">
      <c r="B8" s="5" t="s">
        <v>5</v>
      </c>
      <c r="C8" s="6" t="s">
        <v>105</v>
      </c>
      <c r="D8" s="7" t="s">
        <v>16</v>
      </c>
      <c r="E8" s="7">
        <v>1032.5</v>
      </c>
      <c r="F8" s="8">
        <v>0</v>
      </c>
      <c r="G8" s="9">
        <f t="shared" si="0"/>
        <v>0</v>
      </c>
    </row>
    <row r="9" spans="2:7" ht="32.1" customHeight="1" x14ac:dyDescent="0.25">
      <c r="B9" s="5" t="s">
        <v>6</v>
      </c>
      <c r="C9" s="6" t="s">
        <v>106</v>
      </c>
      <c r="D9" s="7" t="s">
        <v>16</v>
      </c>
      <c r="E9" s="7">
        <v>1032.5</v>
      </c>
      <c r="F9" s="8">
        <v>0</v>
      </c>
      <c r="G9" s="9">
        <f t="shared" si="0"/>
        <v>0</v>
      </c>
    </row>
    <row r="10" spans="2:7" ht="36.6" customHeight="1" x14ac:dyDescent="0.25">
      <c r="B10" s="5" t="s">
        <v>7</v>
      </c>
      <c r="C10" s="6" t="s">
        <v>107</v>
      </c>
      <c r="D10" s="7" t="s">
        <v>16</v>
      </c>
      <c r="E10" s="7">
        <v>1032.5</v>
      </c>
      <c r="F10" s="8">
        <v>0</v>
      </c>
      <c r="G10" s="9">
        <f t="shared" si="0"/>
        <v>0</v>
      </c>
    </row>
    <row r="11" spans="2:7" ht="36.6" customHeight="1" x14ac:dyDescent="0.25">
      <c r="B11" s="5" t="s">
        <v>8</v>
      </c>
      <c r="C11" s="6" t="s">
        <v>108</v>
      </c>
      <c r="D11" s="7" t="s">
        <v>21</v>
      </c>
      <c r="E11" s="7">
        <v>130</v>
      </c>
      <c r="F11" s="8">
        <v>0</v>
      </c>
      <c r="G11" s="9">
        <f t="shared" si="0"/>
        <v>0</v>
      </c>
    </row>
    <row r="12" spans="2:7" ht="42.75" customHeight="1" x14ac:dyDescent="0.25">
      <c r="B12" s="5" t="s">
        <v>26</v>
      </c>
      <c r="C12" s="6" t="s">
        <v>109</v>
      </c>
      <c r="D12" s="7" t="s">
        <v>21</v>
      </c>
      <c r="E12" s="7">
        <v>130</v>
      </c>
      <c r="F12" s="8">
        <v>0</v>
      </c>
      <c r="G12" s="9">
        <f t="shared" si="0"/>
        <v>0</v>
      </c>
    </row>
    <row r="13" spans="2:7" ht="34.9" customHeight="1" x14ac:dyDescent="0.25">
      <c r="B13" s="5" t="s">
        <v>28</v>
      </c>
      <c r="C13" s="6" t="s">
        <v>110</v>
      </c>
      <c r="D13" s="7" t="s">
        <v>16</v>
      </c>
      <c r="E13" s="7">
        <v>150</v>
      </c>
      <c r="F13" s="8">
        <v>0</v>
      </c>
      <c r="G13" s="9">
        <f t="shared" si="0"/>
        <v>0</v>
      </c>
    </row>
    <row r="14" spans="2:7" ht="14.45" customHeight="1" x14ac:dyDescent="0.25">
      <c r="B14" s="13" t="s">
        <v>57</v>
      </c>
      <c r="C14" s="13"/>
      <c r="D14" s="14">
        <f>SUM(G4:G13)</f>
        <v>0</v>
      </c>
      <c r="E14" s="14"/>
      <c r="F14" s="14"/>
      <c r="G14" s="14"/>
    </row>
    <row r="15" spans="2:7" ht="14.45" customHeight="1" x14ac:dyDescent="0.25">
      <c r="B15" s="15" t="s">
        <v>58</v>
      </c>
      <c r="C15" s="15"/>
      <c r="D15" s="16">
        <f>D14*0.23</f>
        <v>0</v>
      </c>
      <c r="E15" s="16"/>
      <c r="F15" s="16"/>
      <c r="G15" s="16"/>
    </row>
    <row r="16" spans="2:7" ht="14.45" customHeight="1" x14ac:dyDescent="0.25">
      <c r="B16" s="11" t="s">
        <v>59</v>
      </c>
      <c r="C16" s="11"/>
      <c r="D16" s="33"/>
      <c r="E16" s="32"/>
      <c r="F16" s="32"/>
      <c r="G16" s="32">
        <f>D14+D15</f>
        <v>0</v>
      </c>
    </row>
    <row r="17" spans="3:6" x14ac:dyDescent="0.25">
      <c r="F17" s="10"/>
    </row>
    <row r="18" spans="3:6" x14ac:dyDescent="0.25">
      <c r="C18" t="s">
        <v>60</v>
      </c>
    </row>
  </sheetData>
  <mergeCells count="6">
    <mergeCell ref="B16:C16"/>
    <mergeCell ref="B1:G2"/>
    <mergeCell ref="B14:C14"/>
    <mergeCell ref="D14:G14"/>
    <mergeCell ref="B15:C15"/>
    <mergeCell ref="D15:G15"/>
  </mergeCells>
  <pageMargins left="0.7" right="0.7" top="0.75" bottom="0.75" header="0.51180555555555496" footer="0.51180555555555496"/>
  <pageSetup paperSize="9" scale="83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zoomScale="110" zoomScaleNormal="110" workbookViewId="0">
      <selection activeCell="G14" sqref="G14"/>
    </sheetView>
  </sheetViews>
  <sheetFormatPr defaultColWidth="8.85546875" defaultRowHeight="15" x14ac:dyDescent="0.25"/>
  <cols>
    <col min="1" max="1" width="1.28515625" customWidth="1"/>
    <col min="2" max="2" width="6" customWidth="1"/>
    <col min="3" max="3" width="52.42578125" customWidth="1"/>
    <col min="4" max="4" width="7.5703125" customWidth="1"/>
    <col min="5" max="5" width="7" customWidth="1"/>
    <col min="6" max="6" width="7.140625" customWidth="1"/>
    <col min="7" max="7" width="10.140625" customWidth="1"/>
  </cols>
  <sheetData>
    <row r="1" spans="2:7" ht="14.45" customHeight="1" x14ac:dyDescent="0.25">
      <c r="B1" s="12" t="s">
        <v>144</v>
      </c>
      <c r="C1" s="12"/>
      <c r="D1" s="12"/>
      <c r="E1" s="12"/>
      <c r="F1" s="12"/>
      <c r="G1" s="12"/>
    </row>
    <row r="2" spans="2:7" x14ac:dyDescent="0.25">
      <c r="B2" s="12"/>
      <c r="C2" s="12"/>
      <c r="D2" s="12"/>
      <c r="E2" s="12"/>
      <c r="F2" s="12"/>
      <c r="G2" s="12"/>
    </row>
    <row r="3" spans="2:7" ht="45" x14ac:dyDescent="0.25">
      <c r="B3" s="1" t="s">
        <v>0</v>
      </c>
      <c r="C3" s="2" t="s">
        <v>10</v>
      </c>
      <c r="D3" s="2" t="s">
        <v>11</v>
      </c>
      <c r="E3" s="2" t="s">
        <v>12</v>
      </c>
      <c r="F3" s="3" t="s">
        <v>13</v>
      </c>
      <c r="G3" s="4" t="s">
        <v>14</v>
      </c>
    </row>
    <row r="4" spans="2:7" ht="55.7" customHeight="1" x14ac:dyDescent="0.25">
      <c r="B4" s="5" t="s">
        <v>1</v>
      </c>
      <c r="C4" s="6" t="s">
        <v>111</v>
      </c>
      <c r="D4" s="7" t="s">
        <v>81</v>
      </c>
      <c r="E4" s="7">
        <v>267.05</v>
      </c>
      <c r="F4" s="8">
        <v>0</v>
      </c>
      <c r="G4" s="9">
        <f>E4*F4</f>
        <v>0</v>
      </c>
    </row>
    <row r="5" spans="2:7" ht="33" customHeight="1" x14ac:dyDescent="0.25">
      <c r="B5" s="5" t="s">
        <v>2</v>
      </c>
      <c r="C5" s="6" t="s">
        <v>112</v>
      </c>
      <c r="D5" s="7" t="s">
        <v>16</v>
      </c>
      <c r="E5" s="7">
        <v>420</v>
      </c>
      <c r="F5" s="8">
        <v>0</v>
      </c>
      <c r="G5" s="9">
        <f t="shared" ref="G5:G13" si="0">E5*F5</f>
        <v>0</v>
      </c>
    </row>
    <row r="6" spans="2:7" ht="36" customHeight="1" x14ac:dyDescent="0.25">
      <c r="B6" s="5" t="s">
        <v>3</v>
      </c>
      <c r="C6" s="6" t="s">
        <v>113</v>
      </c>
      <c r="D6" s="7" t="s">
        <v>16</v>
      </c>
      <c r="E6" s="7">
        <v>420</v>
      </c>
      <c r="F6" s="8">
        <v>0</v>
      </c>
      <c r="G6" s="9">
        <f t="shared" si="0"/>
        <v>0</v>
      </c>
    </row>
    <row r="7" spans="2:7" ht="51.6" customHeight="1" x14ac:dyDescent="0.25">
      <c r="B7" s="5" t="s">
        <v>4</v>
      </c>
      <c r="C7" s="6" t="s">
        <v>114</v>
      </c>
      <c r="D7" s="7" t="s">
        <v>16</v>
      </c>
      <c r="E7" s="7">
        <v>780.5</v>
      </c>
      <c r="F7" s="8">
        <v>0</v>
      </c>
      <c r="G7" s="9">
        <f t="shared" si="0"/>
        <v>0</v>
      </c>
    </row>
    <row r="8" spans="2:7" ht="33.6" customHeight="1" x14ac:dyDescent="0.25">
      <c r="B8" s="5" t="s">
        <v>5</v>
      </c>
      <c r="C8" s="6" t="s">
        <v>115</v>
      </c>
      <c r="D8" s="7" t="s">
        <v>16</v>
      </c>
      <c r="E8" s="7">
        <v>669</v>
      </c>
      <c r="F8" s="8">
        <v>0</v>
      </c>
      <c r="G8" s="9">
        <f t="shared" si="0"/>
        <v>0</v>
      </c>
    </row>
    <row r="9" spans="2:7" ht="32.1" customHeight="1" x14ac:dyDescent="0.25">
      <c r="B9" s="5" t="s">
        <v>6</v>
      </c>
      <c r="C9" s="6" t="s">
        <v>116</v>
      </c>
      <c r="D9" s="7" t="s">
        <v>16</v>
      </c>
      <c r="E9" s="7">
        <v>669</v>
      </c>
      <c r="F9" s="8">
        <v>0</v>
      </c>
      <c r="G9" s="9">
        <f t="shared" si="0"/>
        <v>0</v>
      </c>
    </row>
    <row r="10" spans="2:7" ht="36.6" customHeight="1" x14ac:dyDescent="0.25">
      <c r="B10" s="5" t="s">
        <v>7</v>
      </c>
      <c r="C10" s="6" t="s">
        <v>117</v>
      </c>
      <c r="D10" s="7" t="s">
        <v>16</v>
      </c>
      <c r="E10" s="7">
        <v>669</v>
      </c>
      <c r="F10" s="8">
        <v>0</v>
      </c>
      <c r="G10" s="9">
        <f t="shared" si="0"/>
        <v>0</v>
      </c>
    </row>
    <row r="11" spans="2:7" ht="36.6" customHeight="1" x14ac:dyDescent="0.25">
      <c r="B11" s="5" t="s">
        <v>8</v>
      </c>
      <c r="C11" s="6" t="s">
        <v>118</v>
      </c>
      <c r="D11" s="7" t="s">
        <v>21</v>
      </c>
      <c r="E11" s="7">
        <v>120</v>
      </c>
      <c r="F11" s="8">
        <v>0</v>
      </c>
      <c r="G11" s="9">
        <f t="shared" si="0"/>
        <v>0</v>
      </c>
    </row>
    <row r="12" spans="2:7" ht="36.6" customHeight="1" x14ac:dyDescent="0.25">
      <c r="B12" s="5" t="s">
        <v>26</v>
      </c>
      <c r="C12" s="6" t="s">
        <v>119</v>
      </c>
      <c r="D12" s="7" t="s">
        <v>50</v>
      </c>
      <c r="E12" s="7">
        <v>1</v>
      </c>
      <c r="F12" s="8">
        <v>0</v>
      </c>
      <c r="G12" s="9">
        <f t="shared" si="0"/>
        <v>0</v>
      </c>
    </row>
    <row r="13" spans="2:7" ht="36.6" customHeight="1" x14ac:dyDescent="0.25">
      <c r="B13" s="5" t="s">
        <v>28</v>
      </c>
      <c r="C13" s="6" t="s">
        <v>120</v>
      </c>
      <c r="D13" s="7" t="s">
        <v>21</v>
      </c>
      <c r="E13" s="7">
        <v>20</v>
      </c>
      <c r="F13" s="8">
        <v>0</v>
      </c>
      <c r="G13" s="9">
        <f t="shared" si="0"/>
        <v>0</v>
      </c>
    </row>
    <row r="14" spans="2:7" ht="34.9" customHeight="1" x14ac:dyDescent="0.25">
      <c r="B14" s="5" t="s">
        <v>30</v>
      </c>
      <c r="C14" s="6" t="s">
        <v>121</v>
      </c>
      <c r="D14" s="7" t="s">
        <v>16</v>
      </c>
      <c r="E14" s="7">
        <v>120</v>
      </c>
      <c r="F14" s="8">
        <v>0</v>
      </c>
      <c r="G14" s="9">
        <f>E14*F14</f>
        <v>0</v>
      </c>
    </row>
    <row r="15" spans="2:7" ht="14.45" customHeight="1" x14ac:dyDescent="0.25">
      <c r="B15" s="13" t="s">
        <v>57</v>
      </c>
      <c r="C15" s="13"/>
      <c r="D15" s="14">
        <f>SUM(G4:G14)</f>
        <v>0</v>
      </c>
      <c r="E15" s="14"/>
      <c r="F15" s="14"/>
      <c r="G15" s="14"/>
    </row>
    <row r="16" spans="2:7" ht="14.45" customHeight="1" x14ac:dyDescent="0.25">
      <c r="B16" s="15" t="s">
        <v>58</v>
      </c>
      <c r="C16" s="15"/>
      <c r="D16" s="16">
        <f>D15*0.23</f>
        <v>0</v>
      </c>
      <c r="E16" s="16"/>
      <c r="F16" s="16"/>
      <c r="G16" s="16"/>
    </row>
    <row r="17" spans="2:7" ht="14.45" customHeight="1" x14ac:dyDescent="0.25">
      <c r="B17" s="11" t="s">
        <v>59</v>
      </c>
      <c r="C17" s="11"/>
      <c r="D17" s="33"/>
      <c r="E17" s="32"/>
      <c r="F17" s="32"/>
      <c r="G17" s="32">
        <f>D15+D16</f>
        <v>0</v>
      </c>
    </row>
    <row r="18" spans="2:7" x14ac:dyDescent="0.25">
      <c r="F18" s="10"/>
    </row>
    <row r="19" spans="2:7" x14ac:dyDescent="0.25">
      <c r="C19" t="s">
        <v>60</v>
      </c>
    </row>
  </sheetData>
  <mergeCells count="6">
    <mergeCell ref="B17:C17"/>
    <mergeCell ref="B1:G2"/>
    <mergeCell ref="B15:C15"/>
    <mergeCell ref="D15:G15"/>
    <mergeCell ref="B16:C16"/>
    <mergeCell ref="D16:G16"/>
  </mergeCells>
  <pageMargins left="0.7" right="0.7" top="0.75" bottom="0.75" header="0.51180555555555496" footer="0.51180555555555496"/>
  <pageSetup paperSize="9" scale="90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110" zoomScaleNormal="110" workbookViewId="0">
      <selection activeCell="F13" sqref="F13"/>
    </sheetView>
  </sheetViews>
  <sheetFormatPr defaultColWidth="11.5703125" defaultRowHeight="15" x14ac:dyDescent="0.25"/>
  <cols>
    <col min="1" max="1" width="3.5703125" customWidth="1"/>
    <col min="2" max="2" width="43.42578125" customWidth="1"/>
    <col min="3" max="3" width="7.85546875" customWidth="1"/>
    <col min="4" max="4" width="7" customWidth="1"/>
    <col min="5" max="5" width="7.5703125" customWidth="1"/>
    <col min="6" max="6" width="11.7109375" customWidth="1"/>
  </cols>
  <sheetData>
    <row r="1" spans="1:6" ht="13.9" customHeight="1" x14ac:dyDescent="0.25">
      <c r="A1" s="12" t="s">
        <v>126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ht="33.950000000000003" customHeight="1" x14ac:dyDescent="0.25">
      <c r="A3" s="1" t="s">
        <v>0</v>
      </c>
      <c r="B3" s="2" t="s">
        <v>10</v>
      </c>
      <c r="C3" s="2" t="s">
        <v>11</v>
      </c>
      <c r="D3" s="2" t="s">
        <v>12</v>
      </c>
      <c r="E3" s="3" t="s">
        <v>13</v>
      </c>
      <c r="F3" s="4" t="s">
        <v>14</v>
      </c>
    </row>
    <row r="4" spans="1:6" ht="71.25" customHeight="1" x14ac:dyDescent="0.25">
      <c r="A4" s="5" t="s">
        <v>1</v>
      </c>
      <c r="B4" s="6" t="s">
        <v>122</v>
      </c>
      <c r="C4" s="7" t="s">
        <v>81</v>
      </c>
      <c r="D4" s="7">
        <v>60</v>
      </c>
      <c r="E4" s="8">
        <v>0</v>
      </c>
      <c r="F4" s="9">
        <f>D4*E4</f>
        <v>0</v>
      </c>
    </row>
    <row r="5" spans="1:6" ht="43.35" customHeight="1" x14ac:dyDescent="0.25">
      <c r="A5" s="5" t="s">
        <v>2</v>
      </c>
      <c r="B5" s="6" t="s">
        <v>127</v>
      </c>
      <c r="C5" s="7" t="s">
        <v>16</v>
      </c>
      <c r="D5" s="7">
        <v>120</v>
      </c>
      <c r="E5" s="8">
        <v>0</v>
      </c>
      <c r="F5" s="9">
        <f t="shared" ref="F5:F13" si="0">D5*E5</f>
        <v>0</v>
      </c>
    </row>
    <row r="6" spans="1:6" ht="42.75" customHeight="1" x14ac:dyDescent="0.25">
      <c r="A6" s="5" t="s">
        <v>3</v>
      </c>
      <c r="B6" s="6" t="s">
        <v>128</v>
      </c>
      <c r="C6" s="7" t="s">
        <v>16</v>
      </c>
      <c r="D6" s="7">
        <v>120</v>
      </c>
      <c r="E6" s="8">
        <v>0</v>
      </c>
      <c r="F6" s="9">
        <f t="shared" si="0"/>
        <v>0</v>
      </c>
    </row>
    <row r="7" spans="1:6" ht="65.099999999999994" customHeight="1" x14ac:dyDescent="0.25">
      <c r="A7" s="5" t="s">
        <v>4</v>
      </c>
      <c r="B7" s="6" t="s">
        <v>129</v>
      </c>
      <c r="C7" s="7" t="s">
        <v>16</v>
      </c>
      <c r="D7" s="7">
        <v>730</v>
      </c>
      <c r="E7" s="8">
        <v>0</v>
      </c>
      <c r="F7" s="9">
        <f t="shared" si="0"/>
        <v>0</v>
      </c>
    </row>
    <row r="8" spans="1:6" ht="43.35" customHeight="1" x14ac:dyDescent="0.25">
      <c r="A8" s="5" t="s">
        <v>5</v>
      </c>
      <c r="B8" s="6" t="s">
        <v>130</v>
      </c>
      <c r="C8" s="7" t="s">
        <v>16</v>
      </c>
      <c r="D8" s="7">
        <v>610</v>
      </c>
      <c r="E8" s="8">
        <v>0</v>
      </c>
      <c r="F8" s="9">
        <f t="shared" si="0"/>
        <v>0</v>
      </c>
    </row>
    <row r="9" spans="1:6" ht="35.25" customHeight="1" x14ac:dyDescent="0.25">
      <c r="A9" s="5" t="s">
        <v>6</v>
      </c>
      <c r="B9" s="6" t="s">
        <v>123</v>
      </c>
      <c r="C9" s="7" t="s">
        <v>16</v>
      </c>
      <c r="D9" s="7">
        <v>610</v>
      </c>
      <c r="E9" s="8">
        <v>0</v>
      </c>
      <c r="F9" s="9">
        <f t="shared" si="0"/>
        <v>0</v>
      </c>
    </row>
    <row r="10" spans="1:6" ht="43.35" customHeight="1" x14ac:dyDescent="0.25">
      <c r="A10" s="5" t="s">
        <v>7</v>
      </c>
      <c r="B10" s="6" t="s">
        <v>107</v>
      </c>
      <c r="C10" s="7" t="s">
        <v>16</v>
      </c>
      <c r="D10" s="7">
        <v>610</v>
      </c>
      <c r="E10" s="8">
        <v>0</v>
      </c>
      <c r="F10" s="9">
        <f t="shared" si="0"/>
        <v>0</v>
      </c>
    </row>
    <row r="11" spans="1:6" ht="49.5" customHeight="1" x14ac:dyDescent="0.25">
      <c r="A11" s="5" t="s">
        <v>8</v>
      </c>
      <c r="B11" s="6" t="s">
        <v>124</v>
      </c>
      <c r="C11" s="7" t="s">
        <v>21</v>
      </c>
      <c r="D11" s="7">
        <v>8</v>
      </c>
      <c r="E11" s="8">
        <v>0</v>
      </c>
      <c r="F11" s="9">
        <f t="shared" si="0"/>
        <v>0</v>
      </c>
    </row>
    <row r="12" spans="1:6" ht="53.65" customHeight="1" x14ac:dyDescent="0.25">
      <c r="A12" s="5" t="s">
        <v>26</v>
      </c>
      <c r="B12" s="6" t="s">
        <v>125</v>
      </c>
      <c r="C12" s="7" t="s">
        <v>21</v>
      </c>
      <c r="D12" s="7">
        <v>200</v>
      </c>
      <c r="E12" s="8">
        <v>0</v>
      </c>
      <c r="F12" s="9">
        <f t="shared" si="0"/>
        <v>0</v>
      </c>
    </row>
    <row r="13" spans="1:6" ht="48.75" customHeight="1" x14ac:dyDescent="0.25">
      <c r="A13" s="5" t="s">
        <v>28</v>
      </c>
      <c r="B13" s="6" t="s">
        <v>131</v>
      </c>
      <c r="C13" s="7" t="s">
        <v>16</v>
      </c>
      <c r="D13" s="7">
        <v>120</v>
      </c>
      <c r="E13" s="8">
        <v>0</v>
      </c>
      <c r="F13" s="9">
        <f t="shared" si="0"/>
        <v>0</v>
      </c>
    </row>
    <row r="14" spans="1:6" ht="23.65" customHeight="1" x14ac:dyDescent="0.25">
      <c r="A14" s="13" t="s">
        <v>57</v>
      </c>
      <c r="B14" s="13"/>
      <c r="C14" s="14">
        <f>SUM(F4:F13)</f>
        <v>0</v>
      </c>
      <c r="D14" s="14"/>
      <c r="E14" s="14"/>
      <c r="F14" s="14"/>
    </row>
    <row r="15" spans="1:6" ht="13.9" customHeight="1" x14ac:dyDescent="0.25">
      <c r="A15" s="15" t="s">
        <v>58</v>
      </c>
      <c r="B15" s="15"/>
      <c r="C15" s="16">
        <f>C14*0.23</f>
        <v>0</v>
      </c>
      <c r="D15" s="16"/>
      <c r="E15" s="16"/>
      <c r="F15" s="16"/>
    </row>
    <row r="16" spans="1:6" ht="13.9" customHeight="1" x14ac:dyDescent="0.25">
      <c r="A16" s="11" t="s">
        <v>59</v>
      </c>
      <c r="B16" s="11"/>
      <c r="C16" s="33"/>
      <c r="D16" s="32"/>
      <c r="E16" s="32"/>
      <c r="F16" s="32">
        <f>C14+C15</f>
        <v>0</v>
      </c>
    </row>
    <row r="17" spans="5:5" x14ac:dyDescent="0.25">
      <c r="E17" s="10"/>
    </row>
  </sheetData>
  <mergeCells count="6">
    <mergeCell ref="A16:B16"/>
    <mergeCell ref="A1:F2"/>
    <mergeCell ref="A14:B14"/>
    <mergeCell ref="C14:F14"/>
    <mergeCell ref="A15:B15"/>
    <mergeCell ref="C15:F1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topLeftCell="B1" zoomScale="110" zoomScaleNormal="110" workbookViewId="0">
      <selection activeCell="I18" sqref="I18"/>
    </sheetView>
  </sheetViews>
  <sheetFormatPr defaultColWidth="8.85546875" defaultRowHeight="15" x14ac:dyDescent="0.25"/>
  <cols>
    <col min="2" max="2" width="5.5703125" customWidth="1"/>
    <col min="3" max="3" width="57.5703125" customWidth="1"/>
    <col min="4" max="4" width="7" customWidth="1"/>
    <col min="5" max="5" width="6.140625" customWidth="1"/>
    <col min="6" max="6" width="7.5703125" customWidth="1"/>
    <col min="7" max="7" width="9.42578125" customWidth="1"/>
  </cols>
  <sheetData>
    <row r="1" spans="2:7" ht="14.45" customHeight="1" x14ac:dyDescent="0.25">
      <c r="B1" s="12" t="s">
        <v>132</v>
      </c>
      <c r="C1" s="12"/>
      <c r="D1" s="12"/>
      <c r="E1" s="12"/>
      <c r="F1" s="12"/>
      <c r="G1" s="12"/>
    </row>
    <row r="2" spans="2:7" x14ac:dyDescent="0.25">
      <c r="B2" s="12"/>
      <c r="C2" s="12"/>
      <c r="D2" s="12"/>
      <c r="E2" s="12"/>
      <c r="F2" s="12"/>
      <c r="G2" s="12"/>
    </row>
    <row r="3" spans="2:7" ht="45" x14ac:dyDescent="0.25">
      <c r="B3" s="1" t="s">
        <v>0</v>
      </c>
      <c r="C3" s="2" t="s">
        <v>10</v>
      </c>
      <c r="D3" s="2" t="s">
        <v>11</v>
      </c>
      <c r="E3" s="2" t="s">
        <v>12</v>
      </c>
      <c r="F3" s="3" t="s">
        <v>13</v>
      </c>
      <c r="G3" s="4" t="s">
        <v>14</v>
      </c>
    </row>
    <row r="4" spans="2:7" ht="36.6" customHeight="1" x14ac:dyDescent="0.25">
      <c r="B4" s="5" t="s">
        <v>1</v>
      </c>
      <c r="C4" s="6" t="s">
        <v>133</v>
      </c>
      <c r="D4" s="7" t="s">
        <v>81</v>
      </c>
      <c r="E4" s="7">
        <v>382.8</v>
      </c>
      <c r="F4" s="8">
        <v>0</v>
      </c>
      <c r="G4" s="9">
        <f>E4*F4</f>
        <v>0</v>
      </c>
    </row>
    <row r="5" spans="2:7" ht="33" customHeight="1" x14ac:dyDescent="0.25">
      <c r="B5" s="5" t="s">
        <v>2</v>
      </c>
      <c r="C5" s="6" t="s">
        <v>134</v>
      </c>
      <c r="D5" s="7" t="s">
        <v>16</v>
      </c>
      <c r="E5" s="7">
        <v>696</v>
      </c>
      <c r="F5" s="8">
        <v>0</v>
      </c>
      <c r="G5" s="9">
        <f t="shared" ref="G5:G14" si="0">E5*F5</f>
        <v>0</v>
      </c>
    </row>
    <row r="6" spans="2:7" ht="36" customHeight="1" x14ac:dyDescent="0.25">
      <c r="B6" s="5" t="s">
        <v>3</v>
      </c>
      <c r="C6" s="6" t="s">
        <v>135</v>
      </c>
      <c r="D6" s="7" t="s">
        <v>16</v>
      </c>
      <c r="E6" s="7">
        <v>696</v>
      </c>
      <c r="F6" s="8">
        <v>0</v>
      </c>
      <c r="G6" s="9">
        <f t="shared" si="0"/>
        <v>0</v>
      </c>
    </row>
    <row r="7" spans="2:7" ht="42" customHeight="1" x14ac:dyDescent="0.25">
      <c r="B7" s="5" t="s">
        <v>4</v>
      </c>
      <c r="C7" s="6" t="s">
        <v>136</v>
      </c>
      <c r="D7" s="7" t="s">
        <v>16</v>
      </c>
      <c r="E7" s="7">
        <v>696</v>
      </c>
      <c r="F7" s="8">
        <v>0</v>
      </c>
      <c r="G7" s="9">
        <f t="shared" si="0"/>
        <v>0</v>
      </c>
    </row>
    <row r="8" spans="2:7" ht="33.6" customHeight="1" x14ac:dyDescent="0.25">
      <c r="B8" s="5" t="s">
        <v>5</v>
      </c>
      <c r="C8" s="6" t="s">
        <v>137</v>
      </c>
      <c r="D8" s="7" t="s">
        <v>16</v>
      </c>
      <c r="E8" s="7">
        <v>1740</v>
      </c>
      <c r="F8" s="8">
        <v>0</v>
      </c>
      <c r="G8" s="9">
        <f t="shared" si="0"/>
        <v>0</v>
      </c>
    </row>
    <row r="9" spans="2:7" ht="32.1" customHeight="1" x14ac:dyDescent="0.25">
      <c r="B9" s="5" t="s">
        <v>6</v>
      </c>
      <c r="C9" s="6" t="s">
        <v>138</v>
      </c>
      <c r="D9" s="7" t="s">
        <v>16</v>
      </c>
      <c r="E9" s="7">
        <v>3480</v>
      </c>
      <c r="F9" s="8">
        <v>0</v>
      </c>
      <c r="G9" s="9">
        <f t="shared" si="0"/>
        <v>0</v>
      </c>
    </row>
    <row r="10" spans="2:7" ht="36.6" customHeight="1" x14ac:dyDescent="0.25">
      <c r="B10" s="5" t="s">
        <v>7</v>
      </c>
      <c r="C10" s="6" t="s">
        <v>139</v>
      </c>
      <c r="D10" s="7" t="s">
        <v>16</v>
      </c>
      <c r="E10" s="7">
        <v>1740</v>
      </c>
      <c r="F10" s="8">
        <v>0</v>
      </c>
      <c r="G10" s="9">
        <f t="shared" si="0"/>
        <v>0</v>
      </c>
    </row>
    <row r="11" spans="2:7" ht="36.6" customHeight="1" x14ac:dyDescent="0.25">
      <c r="B11" s="5" t="s">
        <v>8</v>
      </c>
      <c r="C11" s="6" t="s">
        <v>140</v>
      </c>
      <c r="D11" s="7" t="s">
        <v>21</v>
      </c>
      <c r="E11" s="7">
        <v>400</v>
      </c>
      <c r="F11" s="8">
        <v>0</v>
      </c>
      <c r="G11" s="9">
        <f t="shared" si="0"/>
        <v>0</v>
      </c>
    </row>
    <row r="12" spans="2:7" ht="45.75" customHeight="1" x14ac:dyDescent="0.25">
      <c r="B12" s="5" t="s">
        <v>26</v>
      </c>
      <c r="C12" s="6" t="s">
        <v>141</v>
      </c>
      <c r="D12" s="7" t="s">
        <v>21</v>
      </c>
      <c r="E12" s="7">
        <v>150</v>
      </c>
      <c r="F12" s="8">
        <v>0</v>
      </c>
      <c r="G12" s="9">
        <f t="shared" si="0"/>
        <v>0</v>
      </c>
    </row>
    <row r="13" spans="2:7" ht="36.6" customHeight="1" x14ac:dyDescent="0.25">
      <c r="B13" s="5">
        <v>10</v>
      </c>
      <c r="C13" s="6" t="s">
        <v>142</v>
      </c>
      <c r="D13" s="7" t="s">
        <v>16</v>
      </c>
      <c r="E13" s="7">
        <v>130</v>
      </c>
      <c r="F13" s="8">
        <v>0</v>
      </c>
      <c r="G13" s="9">
        <f t="shared" si="0"/>
        <v>0</v>
      </c>
    </row>
    <row r="14" spans="2:7" ht="34.9" customHeight="1" x14ac:dyDescent="0.25">
      <c r="B14" s="5" t="s">
        <v>30</v>
      </c>
      <c r="C14" s="6" t="s">
        <v>143</v>
      </c>
      <c r="D14" s="7" t="s">
        <v>16</v>
      </c>
      <c r="E14" s="7">
        <v>290</v>
      </c>
      <c r="F14" s="8">
        <v>0</v>
      </c>
      <c r="G14" s="9">
        <f t="shared" si="0"/>
        <v>0</v>
      </c>
    </row>
    <row r="15" spans="2:7" ht="14.45" customHeight="1" x14ac:dyDescent="0.25">
      <c r="B15" s="13" t="s">
        <v>57</v>
      </c>
      <c r="C15" s="13"/>
      <c r="D15" s="14">
        <f>SUM(G4:G14)</f>
        <v>0</v>
      </c>
      <c r="E15" s="14"/>
      <c r="F15" s="14"/>
      <c r="G15" s="14"/>
    </row>
    <row r="16" spans="2:7" ht="14.45" customHeight="1" x14ac:dyDescent="0.25">
      <c r="B16" s="15" t="s">
        <v>58</v>
      </c>
      <c r="C16" s="15"/>
      <c r="D16" s="16">
        <f>D15*0.23</f>
        <v>0</v>
      </c>
      <c r="E16" s="16"/>
      <c r="F16" s="16"/>
      <c r="G16" s="16"/>
    </row>
    <row r="17" spans="2:7" ht="14.45" customHeight="1" x14ac:dyDescent="0.25">
      <c r="B17" s="11" t="s">
        <v>59</v>
      </c>
      <c r="C17" s="11"/>
      <c r="D17" s="33"/>
      <c r="E17" s="32"/>
      <c r="F17" s="32"/>
      <c r="G17" s="32">
        <f>D15+D16</f>
        <v>0</v>
      </c>
    </row>
    <row r="18" spans="2:7" x14ac:dyDescent="0.25">
      <c r="F18" s="10"/>
    </row>
    <row r="19" spans="2:7" x14ac:dyDescent="0.25">
      <c r="C19" t="s">
        <v>60</v>
      </c>
    </row>
  </sheetData>
  <mergeCells count="6">
    <mergeCell ref="B17:C17"/>
    <mergeCell ref="B1:G2"/>
    <mergeCell ref="B15:C15"/>
    <mergeCell ref="D15:G15"/>
    <mergeCell ref="B16:C16"/>
    <mergeCell ref="D16:G16"/>
  </mergeCells>
  <pageMargins left="0.7" right="0.7" top="0.75" bottom="0.75" header="0.51180555555555496" footer="0.51180555555555496"/>
  <pageSetup paperSize="9" scale="86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1719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Zestawienie kosztorysów</vt:lpstr>
      <vt:lpstr>Łapczyca dz. 695</vt:lpstr>
      <vt:lpstr>Moszczenica dz.</vt:lpstr>
      <vt:lpstr>Zawada</vt:lpstr>
      <vt:lpstr>Nieprześnia dz.138</vt:lpstr>
      <vt:lpstr>Pogwizdów dz.776</vt:lpstr>
      <vt:lpstr>Nieszkowice Wielkie dz375-2...</vt:lpstr>
      <vt:lpstr>Nieszk. Wlk 523-2</vt:lpstr>
      <vt:lpstr>Wola Nieszkowska Wichrarz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Borand</dc:creator>
  <dc:description/>
  <cp:lastModifiedBy>akuznar</cp:lastModifiedBy>
  <cp:revision>133</cp:revision>
  <cp:lastPrinted>2023-11-12T13:56:07Z</cp:lastPrinted>
  <dcterms:created xsi:type="dcterms:W3CDTF">2020-07-03T09:21:52Z</dcterms:created>
  <dcterms:modified xsi:type="dcterms:W3CDTF">2024-01-10T11:23:36Z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