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Wydzial_ILZ\LO1umowy\AGNIESZKA\.POSTĘPOWANIA PRZETARGOWE\2024\5. Sprzątanie Międzyrzecz 2025\Załączniki do SWZ\"/>
    </mc:Choice>
  </mc:AlternateContent>
  <xr:revisionPtr revIDLastSave="0" documentId="13_ncr:1_{5294FED4-2E62-4444-B9BE-07F6E483B05B}" xr6:coauthVersionLast="47" xr6:coauthVersionMax="47" xr10:uidLastSave="{00000000-0000-0000-0000-000000000000}"/>
  <bookViews>
    <workbookView xWindow="28680" yWindow="-120" windowWidth="25440" windowHeight="15270" tabRatio="500" activeTab="1" xr2:uid="{00000000-000D-0000-FFFF-FFFF00000000}"/>
  </bookViews>
  <sheets>
    <sheet name="Formularz ofertowy" sheetId="17" r:id="rId1"/>
    <sheet name="Formularz cenowy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1" l="1"/>
  <c r="K74" i="11"/>
  <c r="J74" i="11"/>
  <c r="L74" i="11" s="1"/>
  <c r="K66" i="11"/>
  <c r="J66" i="11"/>
  <c r="L66" i="11" s="1"/>
  <c r="J58" i="11" l="1"/>
  <c r="L58" i="11" s="1"/>
  <c r="J57" i="11"/>
  <c r="L57" i="11" s="1"/>
  <c r="K58" i="11"/>
  <c r="K57" i="11"/>
  <c r="K49" i="11"/>
  <c r="K48" i="11"/>
  <c r="J49" i="11"/>
  <c r="L49" i="11" s="1"/>
  <c r="J48" i="11"/>
  <c r="L48" i="11" s="1"/>
  <c r="K41" i="11"/>
  <c r="K40" i="11"/>
  <c r="J41" i="11"/>
  <c r="L41" i="11" s="1"/>
  <c r="J40" i="11"/>
  <c r="L40" i="11" s="1"/>
  <c r="H25" i="11"/>
  <c r="H24" i="11"/>
  <c r="L59" i="11" l="1"/>
  <c r="L42" i="11"/>
  <c r="L50" i="11"/>
  <c r="M22" i="11"/>
  <c r="L22" i="11"/>
  <c r="M21" i="11"/>
  <c r="L21" i="11"/>
  <c r="M20" i="11"/>
  <c r="L20" i="11"/>
  <c r="M19" i="11"/>
  <c r="L19" i="11"/>
  <c r="E9" i="11" l="1"/>
  <c r="H33" i="17" s="1"/>
  <c r="L23" i="11"/>
  <c r="M23" i="11"/>
  <c r="E8" i="11"/>
  <c r="H32" i="17" s="1"/>
  <c r="L75" i="11" l="1"/>
  <c r="L67" i="11"/>
  <c r="L32" i="11"/>
  <c r="L33" i="11" s="1"/>
  <c r="J32" i="11"/>
  <c r="M32" i="11" s="1"/>
  <c r="M33" i="11" s="1"/>
  <c r="E10" i="11" s="1"/>
  <c r="H34" i="17" s="1"/>
  <c r="J21" i="11"/>
  <c r="J19" i="11"/>
  <c r="E11" i="11" l="1"/>
  <c r="E7" i="11"/>
  <c r="H31" i="17" s="1"/>
  <c r="H35" i="17" l="1"/>
  <c r="E6" i="11" l="1"/>
  <c r="H30" i="17" s="1"/>
</calcChain>
</file>

<file path=xl/sharedStrings.xml><?xml version="1.0" encoding="utf-8"?>
<sst xmlns="http://schemas.openxmlformats.org/spreadsheetml/2006/main" count="214" uniqueCount="105">
  <si>
    <t>Zamówienie podstawowe</t>
  </si>
  <si>
    <t>Opcja</t>
  </si>
  <si>
    <t>Lp</t>
  </si>
  <si>
    <t>Kod jedn. skarb.</t>
  </si>
  <si>
    <t>Nazwa jednostki</t>
  </si>
  <si>
    <t>Adres obiektu</t>
  </si>
  <si>
    <t>Oznaczenie powierzchni do sprzątania</t>
  </si>
  <si>
    <t>Wyszczególnienie powierzchni                            w m kw.</t>
  </si>
  <si>
    <t>Jedn. miar</t>
  </si>
  <si>
    <t>Stawka VAT</t>
  </si>
  <si>
    <t xml:space="preserve">Ilość miesięcy </t>
  </si>
  <si>
    <t>Wewnętrzna</t>
  </si>
  <si>
    <t>m-c</t>
  </si>
  <si>
    <t xml:space="preserve">Zewnętrzna </t>
  </si>
  <si>
    <t>Razem</t>
  </si>
  <si>
    <t>x</t>
  </si>
  <si>
    <t>w tym razem pow. wewnętrzna</t>
  </si>
  <si>
    <t>w tym razem pow. zewnętrzna</t>
  </si>
  <si>
    <t xml:space="preserve">Planowana ilość wykonania usług odśnieżania </t>
  </si>
  <si>
    <t>Razem:</t>
  </si>
  <si>
    <t>Cena netto                  za miesiąc                   w zł</t>
  </si>
  <si>
    <t>Wartość miesięczna brutto na obiekcie                         w zł</t>
  </si>
  <si>
    <t>Wartość                         ogółem netto                        w zł</t>
  </si>
  <si>
    <t xml:space="preserve">Wartość ogółem brutto w zł </t>
  </si>
  <si>
    <t>Wartość brutto za jedną usługę w zł</t>
  </si>
  <si>
    <t>Wartość ogółem brutto w zł</t>
  </si>
  <si>
    <r>
      <t>Przewidywana ilość roboczogodzin</t>
    </r>
    <r>
      <rPr>
        <b/>
        <sz val="9.6"/>
        <color rgb="FF000000"/>
        <rFont val="Calibri"/>
        <family val="2"/>
        <charset val="238"/>
      </rPr>
      <t xml:space="preserve"> w okresie obowiązywania umowy</t>
    </r>
  </si>
  <si>
    <r>
      <t>Przewidywana ilość m²</t>
    </r>
    <r>
      <rPr>
        <b/>
        <sz val="9.6"/>
        <color rgb="FF000000"/>
        <rFont val="Calibri"/>
        <family val="2"/>
        <charset val="238"/>
      </rPr>
      <t xml:space="preserve"> powierzchni przewidzianej do maszynowego doczyszczania w okresie obowiązywania umowy</t>
    </r>
  </si>
  <si>
    <t>Cena netto                  za 1 m² powierzchni przewidzianej do maszynowego doczyszczania               w zł</t>
  </si>
  <si>
    <r>
      <t>Przewidywana ilość m²</t>
    </r>
    <r>
      <rPr>
        <b/>
        <sz val="9.6"/>
        <color rgb="FF000000"/>
        <rFont val="Calibri"/>
        <family val="2"/>
        <charset val="238"/>
      </rPr>
      <t xml:space="preserve"> powierzchni przewidzianej do polimeryzacji w okresie obowiązywania umowy</t>
    </r>
  </si>
  <si>
    <t>Cena netto                  za 1 m² powierzchni przewidzianej do polimeryzacji               w zł</t>
  </si>
  <si>
    <t>Przewidywana ilość mb dachu budynku pokrytego soplami do usunięcia w okresie obowiązywania umowy</t>
  </si>
  <si>
    <t>Urząd Skarbowy w Międzyrzeczu</t>
  </si>
  <si>
    <t>ul. Rynek 3, 66-300 Międzyrzecz</t>
  </si>
  <si>
    <t>ul. Rynek 12, 66-300 Międzyrzecz</t>
  </si>
  <si>
    <r>
      <t>Przewidywana ilość m³</t>
    </r>
    <r>
      <rPr>
        <b/>
        <sz val="9.6"/>
        <color rgb="FF000000"/>
        <rFont val="Calibri"/>
        <family val="2"/>
        <charset val="238"/>
      </rPr>
      <t xml:space="preserve"> śniegu przeznaczonego do wywozu w jednostkach w okresie obowiązywania umowy</t>
    </r>
  </si>
  <si>
    <t>Cena netto                  za usługę wywozu 1m³ śniegu                 w zł</t>
  </si>
  <si>
    <t>Cena netto                  za usługę usunięcia mb sopli z dachu budynku  w zł</t>
  </si>
  <si>
    <t>Cena netto za jedną usługę odśnieżania w zł</t>
  </si>
  <si>
    <t>Cena brutto za usługę usunięcia mb sopli z dachu budynku w zł</t>
  </si>
  <si>
    <t>Cena brutto za usługę wywozu 1m³ śniegu w zł</t>
  </si>
  <si>
    <t>Cena brutto za 1 m² powierzchni przewidzianej do polimeryzacji w zł</t>
  </si>
  <si>
    <t>Cena brutto za 1 m² powierzchni przewidzianej do maszynowego doczyszczania w zł</t>
  </si>
  <si>
    <t>Cena netto za 1 rbh w zł</t>
  </si>
  <si>
    <t>Cena brutto za 1 rbh w zł</t>
  </si>
  <si>
    <t>X</t>
  </si>
  <si>
    <t>TABELE: pierwsza, druga</t>
  </si>
  <si>
    <t>miejscowość, data</t>
  </si>
  <si>
    <r>
      <rPr>
        <b/>
        <u/>
        <sz val="11"/>
        <color rgb="FF000000"/>
        <rFont val="Calibri"/>
        <family val="2"/>
        <charset val="238"/>
      </rPr>
      <t>Zamawiający:</t>
    </r>
    <r>
      <rPr>
        <sz val="11"/>
        <color rgb="FF000000"/>
        <rFont val="Calibri"/>
        <family val="2"/>
        <charset val="238"/>
      </rPr>
      <t xml:space="preserve">
Izba Administracji Skarbowej 
w Zielonej Górze 
ul.  Gen. Władysława  Sikorskiego 2
65-454 Zielona Góra</t>
    </r>
  </si>
  <si>
    <t>FORMULARZ OFERTOWY</t>
  </si>
  <si>
    <r>
      <t>Wykonawca</t>
    </r>
    <r>
      <rPr>
        <b/>
        <sz val="12"/>
        <color rgb="FF000000"/>
        <rFont val="Calibri"/>
        <family val="2"/>
        <charset val="238"/>
      </rPr>
      <t>:</t>
    </r>
  </si>
  <si>
    <t>Numer telefonu:</t>
  </si>
  <si>
    <t>Numer REGON:</t>
  </si>
  <si>
    <t>Identyfikator podatkowy:</t>
  </si>
  <si>
    <t xml:space="preserve">Siedziba: </t>
  </si>
  <si>
    <t xml:space="preserve">Nazwa: </t>
  </si>
  <si>
    <t>Adres e-mail:</t>
  </si>
  <si>
    <t xml:space="preserve">Adres e-mail: </t>
  </si>
  <si>
    <t>Cena brutto oferty ogółem (łącznie)</t>
  </si>
  <si>
    <t>Cena brutto zamówienia w prawie opcji</t>
  </si>
  <si>
    <t>Cena brutto zamówienia podstawowego, w tym</t>
  </si>
  <si>
    <t>powierzchnia wewnętrzna</t>
  </si>
  <si>
    <t>powierzchnia zewnętrzna</t>
  </si>
  <si>
    <t>odśnieżanie</t>
  </si>
  <si>
    <t>Nazwa Podwykonawcy*</t>
  </si>
  <si>
    <t>Zakres prac realizowanych przez Podwykonawcę</t>
  </si>
  <si>
    <t>Wartość lub procentowa część zamówienia, jaka zostanie powierzona Podwykonawcy/om</t>
  </si>
  <si>
    <t>Oświadczam/y, iż przedmiot zamówienia zostanie zrealizowany:</t>
  </si>
  <si>
    <t>Samodzielnie, bez udziału Podwykonawców</t>
  </si>
  <si>
    <t>Przy udziale Podwykonawcy (Podwykonawców), który realizować będzie część zamówienia w poniższym zakresie:</t>
  </si>
  <si>
    <t>*jeżeli jest znany na etapie składania ofert.</t>
  </si>
  <si>
    <r>
      <t>Reprezentowany przez</t>
    </r>
    <r>
      <rPr>
        <sz val="10"/>
        <color rgb="FF000000"/>
        <rFont val="Calibri"/>
        <family val="2"/>
        <charset val="238"/>
      </rPr>
      <t xml:space="preserve">: </t>
    </r>
  </si>
  <si>
    <t>Nr rach. bankowego do zwrotu wadium</t>
  </si>
  <si>
    <t>Oświadczenia: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</si>
  <si>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</si>
  <si>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</si>
  <si>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 xml:space="preserve">Oświadczam/my*, że wszystkie podane informacje, załączone dokumenty oraz przedstawione oświadczenia są zgodne z prawdą. </t>
  </si>
  <si>
    <t>Oświadczamy, że zgodnie z art. 7  Ustawy z dnia 6 marca 2018 r. Prawo Przedsiębiorców (t.j. Dz.U. z 2023 r. poz.221 ) Wykonawca:</t>
  </si>
  <si>
    <t>Wykonawca oświadcza poprzez  zaznaczenie przy wybranej  treści konkretnego pola znakiem ”✔”</t>
  </si>
  <si>
    <t>Informacja Wykonawcy o powstaniu u Zamawiającego obowiązku podatkowego w wyniku wyboru oferty Wykonawcy:</t>
  </si>
  <si>
    <t xml:space="preserve">Oświadczam/-y, że wybór oferty: </t>
  </si>
  <si>
    <t xml:space="preserve"> do powstania u zamawiającego obowiązku podatkowego zgodnie z ustawą z dnia 11 marca 2004 r. o podatku od towarów i usług (Dz.U. z 2022 r. poz. 931).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</si>
  <si>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</si>
  <si>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</si>
  <si>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</si>
  <si>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</si>
  <si>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>UWAGA!</t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</si>
  <si>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</si>
  <si>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 xml:space="preserve">Formularz cenowy </t>
  </si>
  <si>
    <t xml:space="preserve">Kwota do przeniesienia - Formularz oferty </t>
  </si>
  <si>
    <t xml:space="preserve"> Obiekty w Międzyrzeczu</t>
  </si>
  <si>
    <t xml:space="preserve">Tabela pierwsza: kalkulacja ceny z uwzględnieniem poszczególnych jednostek </t>
  </si>
  <si>
    <t xml:space="preserve">Tabela druga: kalkulacja ceny dla terenów zewnętrznych (odśnieżanie) </t>
  </si>
  <si>
    <t>Tabela trzecia: kalkulacja ceny dla serwisu sprzątającego do usuwania skutków awarii - OPCJA</t>
  </si>
  <si>
    <t>Tabela czwarta: kalkulacja ceny dla usługi maszynowego doczyszczania podłóg w jednostkach  - OPCJA</t>
  </si>
  <si>
    <t>Tabela piąta: kalkulacja ceny dla usługi polimeryzacji podłóg w jednostkach - OPCJA</t>
  </si>
  <si>
    <t>Tabela szósta: kalkulacja ceny dla usługi wywozu śniegu z jednostek  - OPCJA</t>
  </si>
  <si>
    <t>Tabela siódma: kalkulacja ceny dla usługi usuwania sopli na dachu w jednostkach - OPCJA</t>
  </si>
  <si>
    <t>TABELE: trzecia, czwarta, piąta, szósta, siódma</t>
  </si>
  <si>
    <r>
      <t xml:space="preserve">Niniejszy dokument należy opatrzyć </t>
    </r>
    <r>
      <rPr>
        <b/>
        <u/>
        <sz val="10"/>
        <color rgb="FFFF0000"/>
        <rFont val="Calibri"/>
        <family val="2"/>
        <charset val="238"/>
      </rPr>
      <t>kwalifikowanym podpisem elektronicznym, podpisem zaufanym lub podpisem osobistym</t>
    </r>
    <r>
      <rPr>
        <sz val="10"/>
        <color rgb="FFFF0000"/>
        <rFont val="Calibri"/>
        <family val="2"/>
        <charset val="238"/>
      </rPr>
      <t>. Uwaga! Nanoszenie jakichkolwiek zmian w treści dokumentu po opatrzeniu ww. podpisem może skutkować naruszeniem integralności podpisu, a w konsekwencji skutkować odrzuceniem oferty.</t>
    </r>
  </si>
  <si>
    <t xml:space="preserve">Wraz z Formularzem  ofertowym należy przesłać wszystkie wymagane w SWZ dokumenty. </t>
  </si>
  <si>
    <t>Oferta, na którą składają się Formularz ofertowy oraz ew. oświadczenia i dokumenty, muszą zostać podpisane kwalifikowanym podpisem elektronicznym, podpisem zaufanym lub podpisem osobistym. W procesie składania oferty za pośrednictwem platformazakupowa.pl, Wykonawca powinien złożyć podpis bezpośrednio na dokumentach przesłanych za pośrednictwem platformazakupowa.pl. Zalecamy stosowanie podpisu na każdym załączonym pliku osobno.</t>
  </si>
  <si>
    <t>Odpowiadając na ogłoszenie o postępowaniu o udzielenie zamówienia publicznego pn. „Usługa sprzątania budynków oraz utrzymania czystości na terenach zewnętrznych Jednostek należących do Izby Administracji Skarbowej w Zielonej Górze w 2025 roku - obiekty w Międzyrzeczu” oferuję/emy wykonanie zamówienia zgodnie z wymogami SWZ:</t>
  </si>
  <si>
    <t>Znak sprawy: 0801-ILZ-1.260.29.2024</t>
  </si>
  <si>
    <t>Usługa sprzątania budynków oraz utrzymania czystości na terenach zewnętrznych Jednostek należących do Izby Administracji Skarbowej w Zielonej Górze w 2025 roku - obiekty w Międzyrzeczu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</si>
</sst>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[Red]#,##0.00"/>
  </numFmts>
  <fonts count="24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.6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b/>
      <u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u/>
      <sz val="10"/>
      <color rgb="FF000000"/>
      <name val="Calibri"/>
      <family val="2"/>
      <charset val="238"/>
    </font>
    <font>
      <sz val="8"/>
      <color rgb="FF000000"/>
      <name val="Tahoma"/>
      <family val="2"/>
      <charset val="238"/>
    </font>
    <font>
      <sz val="10"/>
      <color rgb="FFFF0000"/>
      <name val="Calibri"/>
      <family val="2"/>
      <charset val="238"/>
    </font>
    <font>
      <b/>
      <u/>
      <sz val="10"/>
      <color rgb="FFFF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CC"/>
        <bgColor rgb="FFEBF1DE"/>
      </patternFill>
    </fill>
    <fill>
      <patternFill patternType="solid">
        <fgColor rgb="FF93CDDD"/>
        <bgColor rgb="FFC3D69B"/>
      </patternFill>
    </fill>
    <fill>
      <patternFill patternType="solid">
        <fgColor rgb="FFDBEEF4"/>
        <bgColor rgb="FFEBF1DE"/>
      </patternFill>
    </fill>
    <fill>
      <patternFill patternType="solid">
        <fgColor rgb="FFFFFFFF"/>
        <bgColor rgb="FFFFFFCC"/>
      </patternFill>
    </fill>
    <fill>
      <patternFill patternType="solid">
        <fgColor rgb="FFFAC090"/>
        <bgColor rgb="FFC3D69B"/>
      </patternFill>
    </fill>
    <fill>
      <patternFill patternType="solid">
        <fgColor rgb="FFFDEADA"/>
        <bgColor rgb="FFEBF1DE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rgb="FFDBEEF4"/>
      </patternFill>
    </fill>
    <fill>
      <patternFill patternType="solid">
        <fgColor rgb="FFFFFF00"/>
        <bgColor rgb="FFDBEEF4"/>
      </patternFill>
    </fill>
    <fill>
      <patternFill patternType="solid">
        <fgColor rgb="FFFFFF00"/>
        <bgColor rgb="FFFFFF00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rgb="FF93CDDD"/>
      </left>
      <right/>
      <top style="thick">
        <color rgb="FF93CDDD"/>
      </top>
      <bottom style="thick">
        <color rgb="FF93CDDD"/>
      </bottom>
      <diagonal/>
    </border>
    <border>
      <left/>
      <right/>
      <top style="thick">
        <color rgb="FF93CDDD"/>
      </top>
      <bottom style="thick">
        <color rgb="FF93CDDD"/>
      </bottom>
      <diagonal/>
    </border>
    <border>
      <left/>
      <right style="thick">
        <color rgb="FF93CDDD"/>
      </right>
      <top style="thick">
        <color rgb="FF93CDDD"/>
      </top>
      <bottom style="thick">
        <color rgb="FF93CDDD"/>
      </bottom>
      <diagonal/>
    </border>
    <border>
      <left style="thick">
        <color rgb="FFFABF90"/>
      </left>
      <right/>
      <top style="thick">
        <color rgb="FFFABF90"/>
      </top>
      <bottom style="thick">
        <color rgb="FFFABF90"/>
      </bottom>
      <diagonal/>
    </border>
    <border>
      <left/>
      <right/>
      <top style="thick">
        <color rgb="FFFABF90"/>
      </top>
      <bottom style="thick">
        <color rgb="FFFABF90"/>
      </bottom>
      <diagonal/>
    </border>
    <border>
      <left/>
      <right style="thick">
        <color rgb="FFFABF90"/>
      </right>
      <top style="thick">
        <color rgb="FFFABF90"/>
      </top>
      <bottom style="thick">
        <color rgb="FFFABF90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ck">
        <color rgb="FFFABF90"/>
      </top>
      <bottom style="thin">
        <color auto="1"/>
      </bottom>
      <diagonal/>
    </border>
    <border>
      <left/>
      <right/>
      <top style="thick">
        <color rgb="FFFABF90"/>
      </top>
      <bottom style="thin">
        <color auto="1"/>
      </bottom>
      <diagonal/>
    </border>
    <border>
      <left/>
      <right style="thin">
        <color auto="1"/>
      </right>
      <top style="thick">
        <color rgb="FFFABF90"/>
      </top>
      <bottom style="thin">
        <color auto="1"/>
      </bottom>
      <diagonal/>
    </border>
  </borders>
  <cellStyleXfs count="6">
    <xf numFmtId="0" fontId="0" fillId="0" borderId="0"/>
    <xf numFmtId="9" fontId="14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0" fontId="14" fillId="0" borderId="0"/>
    <xf numFmtId="9" fontId="14" fillId="0" borderId="0" applyBorder="0" applyProtection="0"/>
  </cellStyleXfs>
  <cellXfs count="25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4" fillId="0" borderId="0" xfId="0" applyFont="1" applyAlignment="1">
      <alignment horizontal="right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10" fontId="8" fillId="4" borderId="4" xfId="0" applyNumberFormat="1" applyFont="1" applyFill="1" applyBorder="1" applyAlignment="1">
      <alignment horizontal="center" vertical="center" wrapText="1"/>
    </xf>
    <xf numFmtId="10" fontId="8" fillId="4" borderId="3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/>
    </xf>
    <xf numFmtId="4" fontId="8" fillId="4" borderId="3" xfId="0" applyNumberFormat="1" applyFont="1" applyFill="1" applyBorder="1" applyAlignment="1">
      <alignment horizontal="center" vertical="center"/>
    </xf>
    <xf numFmtId="2" fontId="8" fillId="4" borderId="3" xfId="0" applyNumberFormat="1" applyFont="1" applyFill="1" applyBorder="1" applyAlignment="1">
      <alignment horizontal="center" vertical="center"/>
    </xf>
    <xf numFmtId="164" fontId="8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8" fillId="7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3" xfId="0" applyFont="1" applyFill="1" applyBorder="1" applyAlignment="1" applyProtection="1">
      <alignment horizontal="center" vertical="center" wrapText="1"/>
      <protection locked="0"/>
    </xf>
    <xf numFmtId="0" fontId="8" fillId="5" borderId="3" xfId="0" applyFont="1" applyFill="1" applyBorder="1" applyAlignment="1">
      <alignment horizontal="left" vertical="center" wrapText="1"/>
    </xf>
    <xf numFmtId="10" fontId="10" fillId="7" borderId="3" xfId="0" applyNumberFormat="1" applyFont="1" applyFill="1" applyBorder="1" applyAlignment="1">
      <alignment horizontal="center" vertical="center"/>
    </xf>
    <xf numFmtId="4" fontId="10" fillId="6" borderId="3" xfId="0" applyNumberFormat="1" applyFont="1" applyFill="1" applyBorder="1" applyAlignment="1">
      <alignment horizontal="center" vertical="center"/>
    </xf>
    <xf numFmtId="2" fontId="10" fillId="7" borderId="3" xfId="0" applyNumberFormat="1" applyFont="1" applyFill="1" applyBorder="1" applyAlignment="1">
      <alignment horizontal="center" vertical="center"/>
    </xf>
    <xf numFmtId="4" fontId="8" fillId="6" borderId="3" xfId="0" applyNumberFormat="1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 wrapText="1"/>
    </xf>
    <xf numFmtId="2" fontId="10" fillId="8" borderId="3" xfId="0" applyNumberFormat="1" applyFont="1" applyFill="1" applyBorder="1" applyAlignment="1">
      <alignment horizontal="center" vertical="center"/>
    </xf>
    <xf numFmtId="9" fontId="8" fillId="8" borderId="3" xfId="1" applyFont="1" applyFill="1" applyBorder="1" applyAlignment="1" applyProtection="1">
      <alignment horizontal="center" vertical="center"/>
    </xf>
    <xf numFmtId="0" fontId="10" fillId="9" borderId="3" xfId="0" applyFont="1" applyFill="1" applyBorder="1" applyAlignment="1">
      <alignment horizontal="center" vertical="center" wrapText="1"/>
    </xf>
    <xf numFmtId="2" fontId="10" fillId="9" borderId="3" xfId="0" applyNumberFormat="1" applyFont="1" applyFill="1" applyBorder="1" applyAlignment="1">
      <alignment horizontal="center" vertical="center"/>
    </xf>
    <xf numFmtId="9" fontId="8" fillId="9" borderId="3" xfId="1" applyFont="1" applyFill="1" applyBorder="1" applyAlignment="1" applyProtection="1">
      <alignment horizontal="center" vertical="center"/>
    </xf>
    <xf numFmtId="2" fontId="12" fillId="8" borderId="3" xfId="0" applyNumberFormat="1" applyFont="1" applyFill="1" applyBorder="1" applyAlignment="1">
      <alignment horizontal="center" vertical="center" wrapText="1"/>
    </xf>
    <xf numFmtId="2" fontId="12" fillId="9" borderId="3" xfId="0" applyNumberFormat="1" applyFont="1" applyFill="1" applyBorder="1" applyAlignment="1">
      <alignment horizontal="center" vertical="center" wrapText="1"/>
    </xf>
    <xf numFmtId="2" fontId="10" fillId="10" borderId="3" xfId="0" applyNumberFormat="1" applyFont="1" applyFill="1" applyBorder="1" applyAlignment="1" applyProtection="1">
      <alignment horizontal="center" vertical="center"/>
      <protection locked="0"/>
    </xf>
    <xf numFmtId="9" fontId="10" fillId="5" borderId="3" xfId="0" applyNumberFormat="1" applyFont="1" applyFill="1" applyBorder="1" applyAlignment="1">
      <alignment horizontal="center" vertical="center"/>
    </xf>
    <xf numFmtId="4" fontId="10" fillId="5" borderId="3" xfId="0" applyNumberFormat="1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4" fontId="10" fillId="7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10" fontId="8" fillId="7" borderId="3" xfId="0" applyNumberFormat="1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10" fontId="8" fillId="7" borderId="4" xfId="0" applyNumberFormat="1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0" fillId="0" borderId="0" xfId="0" applyBorder="1"/>
    <xf numFmtId="4" fontId="10" fillId="5" borderId="3" xfId="0" applyNumberFormat="1" applyFont="1" applyFill="1" applyBorder="1" applyAlignment="1">
      <alignment vertical="center"/>
    </xf>
    <xf numFmtId="4" fontId="8" fillId="4" borderId="3" xfId="0" applyNumberFormat="1" applyFont="1" applyFill="1" applyBorder="1" applyAlignment="1">
      <alignment horizontal="right" vertical="center"/>
    </xf>
    <xf numFmtId="4" fontId="8" fillId="3" borderId="3" xfId="0" applyNumberFormat="1" applyFont="1" applyFill="1" applyBorder="1" applyAlignment="1">
      <alignment horizontal="right" vertical="center"/>
    </xf>
    <xf numFmtId="0" fontId="0" fillId="0" borderId="0" xfId="0" applyFont="1" applyBorder="1" applyAlignment="1">
      <alignment vertical="center" wrapText="1"/>
    </xf>
    <xf numFmtId="0" fontId="5" fillId="2" borderId="16" xfId="0" applyFont="1" applyFill="1" applyBorder="1"/>
    <xf numFmtId="0" fontId="5" fillId="2" borderId="17" xfId="0" applyFont="1" applyFill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0" fillId="0" borderId="19" xfId="0" applyBorder="1"/>
    <xf numFmtId="0" fontId="0" fillId="0" borderId="0" xfId="0" applyAlignment="1"/>
    <xf numFmtId="0" fontId="0" fillId="0" borderId="0" xfId="0" applyBorder="1" applyAlignment="1"/>
    <xf numFmtId="0" fontId="10" fillId="0" borderId="0" xfId="0" applyFont="1"/>
    <xf numFmtId="0" fontId="17" fillId="0" borderId="0" xfId="0" applyFont="1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/>
    <xf numFmtId="0" fontId="0" fillId="0" borderId="0" xfId="0" applyFont="1"/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4" fontId="12" fillId="0" borderId="3" xfId="4" applyNumberFormat="1" applyFont="1" applyBorder="1" applyAlignment="1">
      <alignment horizontal="center" vertical="center" wrapText="1"/>
    </xf>
    <xf numFmtId="0" fontId="8" fillId="7" borderId="3" xfId="4" applyFont="1" applyFill="1" applyBorder="1" applyAlignment="1">
      <alignment horizontal="center" vertical="center"/>
    </xf>
    <xf numFmtId="0" fontId="9" fillId="7" borderId="3" xfId="4" applyFont="1" applyFill="1" applyBorder="1" applyAlignment="1">
      <alignment horizontal="center" vertical="center"/>
    </xf>
    <xf numFmtId="0" fontId="9" fillId="7" borderId="3" xfId="4" applyFont="1" applyFill="1" applyBorder="1" applyAlignment="1" applyProtection="1">
      <alignment horizontal="center" vertical="center" wrapText="1"/>
      <protection locked="0"/>
    </xf>
    <xf numFmtId="0" fontId="8" fillId="5" borderId="3" xfId="4" applyFont="1" applyFill="1" applyBorder="1" applyAlignment="1">
      <alignment horizontal="left" vertical="center" wrapText="1"/>
    </xf>
    <xf numFmtId="4" fontId="10" fillId="6" borderId="3" xfId="4" applyNumberFormat="1" applyFont="1" applyFill="1" applyBorder="1" applyAlignment="1">
      <alignment horizontal="center" vertical="center"/>
    </xf>
    <xf numFmtId="0" fontId="8" fillId="7" borderId="3" xfId="4" applyFont="1" applyFill="1" applyBorder="1" applyAlignment="1" applyProtection="1">
      <alignment horizontal="center" vertical="center" wrapText="1"/>
      <protection locked="0"/>
    </xf>
    <xf numFmtId="2" fontId="10" fillId="7" borderId="3" xfId="4" applyNumberFormat="1" applyFont="1" applyFill="1" applyBorder="1" applyAlignment="1">
      <alignment horizontal="center" vertical="center"/>
    </xf>
    <xf numFmtId="4" fontId="8" fillId="6" borderId="3" xfId="4" applyNumberFormat="1" applyFont="1" applyFill="1" applyBorder="1" applyAlignment="1">
      <alignment horizontal="center" vertical="center"/>
    </xf>
    <xf numFmtId="0" fontId="9" fillId="7" borderId="3" xfId="4" applyFont="1" applyFill="1" applyBorder="1" applyAlignment="1">
      <alignment horizontal="center" vertical="center" wrapText="1"/>
    </xf>
    <xf numFmtId="0" fontId="8" fillId="7" borderId="3" xfId="4" applyFont="1" applyFill="1" applyBorder="1" applyAlignment="1">
      <alignment horizontal="center" vertical="center" wrapText="1"/>
    </xf>
    <xf numFmtId="10" fontId="8" fillId="7" borderId="3" xfId="4" applyNumberFormat="1" applyFont="1" applyFill="1" applyBorder="1" applyAlignment="1">
      <alignment horizontal="center" vertical="center" wrapText="1"/>
    </xf>
    <xf numFmtId="0" fontId="8" fillId="7" borderId="4" xfId="4" applyFont="1" applyFill="1" applyBorder="1" applyAlignment="1">
      <alignment horizontal="center" vertical="center" wrapText="1"/>
    </xf>
    <xf numFmtId="10" fontId="8" fillId="7" borderId="4" xfId="4" applyNumberFormat="1" applyFont="1" applyFill="1" applyBorder="1" applyAlignment="1">
      <alignment horizontal="center" vertical="center" wrapText="1"/>
    </xf>
    <xf numFmtId="0" fontId="9" fillId="7" borderId="4" xfId="4" applyFont="1" applyFill="1" applyBorder="1" applyAlignment="1">
      <alignment horizontal="center" vertical="center" wrapText="1"/>
    </xf>
    <xf numFmtId="0" fontId="10" fillId="5" borderId="3" xfId="4" applyFont="1" applyFill="1" applyBorder="1" applyAlignment="1">
      <alignment horizontal="center" vertical="center"/>
    </xf>
    <xf numFmtId="0" fontId="10" fillId="5" borderId="3" xfId="4" applyFont="1" applyFill="1" applyBorder="1" applyAlignment="1">
      <alignment horizontal="center" vertical="center" wrapText="1"/>
    </xf>
    <xf numFmtId="0" fontId="8" fillId="5" borderId="3" xfId="4" applyFont="1" applyFill="1" applyBorder="1" applyAlignment="1">
      <alignment horizontal="center" vertical="center" wrapText="1"/>
    </xf>
    <xf numFmtId="4" fontId="10" fillId="12" borderId="3" xfId="4" applyNumberFormat="1" applyFont="1" applyFill="1" applyBorder="1" applyAlignment="1">
      <alignment horizontal="center" vertical="center"/>
    </xf>
    <xf numFmtId="4" fontId="12" fillId="0" borderId="3" xfId="4" applyNumberFormat="1" applyFont="1" applyFill="1" applyBorder="1" applyAlignment="1">
      <alignment horizontal="center" vertical="center" wrapText="1"/>
    </xf>
    <xf numFmtId="9" fontId="12" fillId="0" borderId="3" xfId="3" applyFont="1" applyFill="1" applyBorder="1" applyAlignment="1">
      <alignment horizontal="center" vertical="center" wrapText="1"/>
    </xf>
    <xf numFmtId="0" fontId="9" fillId="7" borderId="3" xfId="4" applyFont="1" applyFill="1" applyBorder="1" applyAlignment="1" applyProtection="1">
      <alignment horizontal="center" vertical="center" wrapText="1"/>
      <protection locked="0"/>
    </xf>
    <xf numFmtId="4" fontId="10" fillId="6" borderId="3" xfId="4" applyNumberFormat="1" applyFont="1" applyFill="1" applyBorder="1" applyAlignment="1">
      <alignment horizontal="center" vertical="center"/>
    </xf>
    <xf numFmtId="0" fontId="8" fillId="7" borderId="3" xfId="4" applyFont="1" applyFill="1" applyBorder="1" applyAlignment="1" applyProtection="1">
      <alignment horizontal="center" vertical="center" wrapText="1"/>
      <protection locked="0"/>
    </xf>
    <xf numFmtId="0" fontId="9" fillId="7" borderId="3" xfId="4" applyFont="1" applyFill="1" applyBorder="1" applyAlignment="1">
      <alignment horizontal="center" vertical="center" wrapText="1"/>
    </xf>
    <xf numFmtId="0" fontId="8" fillId="7" borderId="3" xfId="4" applyFont="1" applyFill="1" applyBorder="1" applyAlignment="1">
      <alignment horizontal="center" vertical="center" wrapText="1"/>
    </xf>
    <xf numFmtId="10" fontId="8" fillId="7" borderId="3" xfId="4" applyNumberFormat="1" applyFont="1" applyFill="1" applyBorder="1" applyAlignment="1">
      <alignment horizontal="center" vertical="center" wrapText="1"/>
    </xf>
    <xf numFmtId="10" fontId="8" fillId="7" borderId="4" xfId="4" applyNumberFormat="1" applyFont="1" applyFill="1" applyBorder="1" applyAlignment="1">
      <alignment horizontal="center" vertical="center" wrapText="1"/>
    </xf>
    <xf numFmtId="4" fontId="10" fillId="12" borderId="3" xfId="4" applyNumberFormat="1" applyFont="1" applyFill="1" applyBorder="1" applyAlignment="1">
      <alignment horizontal="center" vertical="center"/>
    </xf>
    <xf numFmtId="4" fontId="12" fillId="0" borderId="3" xfId="4" applyNumberFormat="1" applyFont="1" applyFill="1" applyBorder="1" applyAlignment="1">
      <alignment horizontal="center" vertical="center" wrapText="1"/>
    </xf>
    <xf numFmtId="9" fontId="12" fillId="0" borderId="3" xfId="3" applyFont="1" applyFill="1" applyBorder="1" applyAlignment="1">
      <alignment horizontal="center" vertical="center" wrapText="1"/>
    </xf>
    <xf numFmtId="0" fontId="9" fillId="7" borderId="3" xfId="4" applyFont="1" applyFill="1" applyBorder="1" applyAlignment="1" applyProtection="1">
      <alignment horizontal="center" vertical="center" wrapText="1"/>
      <protection locked="0"/>
    </xf>
    <xf numFmtId="4" fontId="10" fillId="6" borderId="3" xfId="4" applyNumberFormat="1" applyFont="1" applyFill="1" applyBorder="1" applyAlignment="1">
      <alignment horizontal="center" vertical="center"/>
    </xf>
    <xf numFmtId="0" fontId="8" fillId="7" borderId="3" xfId="4" applyFont="1" applyFill="1" applyBorder="1" applyAlignment="1" applyProtection="1">
      <alignment horizontal="center" vertical="center" wrapText="1"/>
      <protection locked="0"/>
    </xf>
    <xf numFmtId="0" fontId="9" fillId="7" borderId="3" xfId="4" applyFont="1" applyFill="1" applyBorder="1" applyAlignment="1">
      <alignment horizontal="center" vertical="center" wrapText="1"/>
    </xf>
    <xf numFmtId="0" fontId="8" fillId="7" borderId="3" xfId="4" applyFont="1" applyFill="1" applyBorder="1" applyAlignment="1">
      <alignment horizontal="center" vertical="center" wrapText="1"/>
    </xf>
    <xf numFmtId="10" fontId="8" fillId="7" borderId="3" xfId="4" applyNumberFormat="1" applyFont="1" applyFill="1" applyBorder="1" applyAlignment="1">
      <alignment horizontal="center" vertical="center" wrapText="1"/>
    </xf>
    <xf numFmtId="10" fontId="8" fillId="7" borderId="4" xfId="4" applyNumberFormat="1" applyFont="1" applyFill="1" applyBorder="1" applyAlignment="1">
      <alignment horizontal="center" vertical="center" wrapText="1"/>
    </xf>
    <xf numFmtId="4" fontId="10" fillId="12" borderId="3" xfId="4" applyNumberFormat="1" applyFont="1" applyFill="1" applyBorder="1" applyAlignment="1">
      <alignment horizontal="center" vertical="center"/>
    </xf>
    <xf numFmtId="2" fontId="10" fillId="13" borderId="3" xfId="4" applyNumberFormat="1" applyFont="1" applyFill="1" applyBorder="1" applyAlignment="1" applyProtection="1">
      <alignment horizontal="center" vertical="center"/>
      <protection locked="0"/>
    </xf>
    <xf numFmtId="4" fontId="12" fillId="0" borderId="3" xfId="4" applyNumberFormat="1" applyFont="1" applyFill="1" applyBorder="1" applyAlignment="1">
      <alignment horizontal="center" vertical="center" wrapText="1"/>
    </xf>
    <xf numFmtId="9" fontId="12" fillId="0" borderId="3" xfId="3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2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44" fontId="6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left"/>
    </xf>
    <xf numFmtId="0" fontId="5" fillId="0" borderId="8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44" fontId="5" fillId="0" borderId="3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4" xfId="0" applyNumberFormat="1" applyBorder="1" applyAlignment="1">
      <alignment horizontal="left"/>
    </xf>
    <xf numFmtId="0" fontId="0" fillId="0" borderId="8" xfId="0" applyNumberFormat="1" applyBorder="1" applyAlignment="1">
      <alignment horizontal="left"/>
    </xf>
    <xf numFmtId="0" fontId="0" fillId="0" borderId="7" xfId="0" applyNumberFormat="1" applyBorder="1" applyAlignment="1">
      <alignment horizontal="left"/>
    </xf>
    <xf numFmtId="44" fontId="0" fillId="0" borderId="3" xfId="0" applyNumberForma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0" fillId="0" borderId="20" xfId="0" applyFont="1" applyBorder="1" applyAlignment="1">
      <alignment horizontal="left" wrapText="1"/>
    </xf>
    <xf numFmtId="0" fontId="10" fillId="0" borderId="21" xfId="0" applyFont="1" applyBorder="1" applyAlignment="1">
      <alignment horizontal="left"/>
    </xf>
    <xf numFmtId="0" fontId="10" fillId="0" borderId="22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10" fillId="0" borderId="24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2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right"/>
    </xf>
    <xf numFmtId="4" fontId="6" fillId="0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5" fillId="2" borderId="16" xfId="0" applyFont="1" applyFill="1" applyBorder="1" applyAlignment="1">
      <alignment horizontal="right"/>
    </xf>
    <xf numFmtId="0" fontId="5" fillId="2" borderId="17" xfId="0" applyFont="1" applyFill="1" applyBorder="1" applyAlignment="1">
      <alignment horizontal="right"/>
    </xf>
    <xf numFmtId="0" fontId="5" fillId="2" borderId="18" xfId="0" applyFont="1" applyFill="1" applyBorder="1" applyAlignment="1">
      <alignment horizontal="right"/>
    </xf>
    <xf numFmtId="4" fontId="19" fillId="0" borderId="16" xfId="0" applyNumberFormat="1" applyFont="1" applyBorder="1" applyAlignment="1">
      <alignment horizontal="center"/>
    </xf>
    <xf numFmtId="4" fontId="19" fillId="0" borderId="18" xfId="0" applyNumberFormat="1" applyFont="1" applyBorder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/>
    </xf>
    <xf numFmtId="4" fontId="6" fillId="0" borderId="16" xfId="0" applyNumberFormat="1" applyFont="1" applyFill="1" applyBorder="1" applyAlignment="1">
      <alignment horizontal="center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 applyProtection="1">
      <alignment horizontal="center"/>
      <protection locked="0"/>
    </xf>
    <xf numFmtId="0" fontId="3" fillId="0" borderId="11" xfId="0" applyFont="1" applyFill="1" applyBorder="1" applyAlignment="1" applyProtection="1">
      <alignment horizontal="center"/>
      <protection locked="0"/>
    </xf>
    <xf numFmtId="0" fontId="8" fillId="3" borderId="4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8" fillId="7" borderId="7" xfId="0" applyFont="1" applyFill="1" applyBorder="1" applyAlignment="1" applyProtection="1">
      <alignment horizontal="center" vertical="center" wrapText="1"/>
      <protection locked="0"/>
    </xf>
    <xf numFmtId="0" fontId="9" fillId="7" borderId="4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 applyProtection="1">
      <alignment horizontal="center" vertical="center" wrapText="1"/>
      <protection locked="0"/>
    </xf>
    <xf numFmtId="0" fontId="9" fillId="7" borderId="7" xfId="0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 applyProtection="1">
      <alignment horizontal="center"/>
      <protection locked="0"/>
    </xf>
    <xf numFmtId="0" fontId="3" fillId="0" borderId="13" xfId="0" applyFont="1" applyFill="1" applyBorder="1" applyAlignment="1" applyProtection="1">
      <alignment horizontal="center"/>
      <protection locked="0"/>
    </xf>
    <xf numFmtId="0" fontId="3" fillId="0" borderId="14" xfId="0" applyFont="1" applyFill="1" applyBorder="1" applyAlignment="1" applyProtection="1">
      <alignment horizontal="center"/>
      <protection locked="0"/>
    </xf>
    <xf numFmtId="0" fontId="8" fillId="6" borderId="4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7" xfId="0" applyFont="1" applyFill="1" applyBorder="1" applyAlignment="1">
      <alignment horizontal="center"/>
    </xf>
    <xf numFmtId="4" fontId="10" fillId="5" borderId="4" xfId="0" applyNumberFormat="1" applyFont="1" applyFill="1" applyBorder="1" applyAlignment="1">
      <alignment horizontal="center" vertical="center"/>
    </xf>
    <xf numFmtId="4" fontId="10" fillId="12" borderId="3" xfId="0" applyNumberFormat="1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wrapText="1"/>
    </xf>
    <xf numFmtId="4" fontId="10" fillId="7" borderId="3" xfId="0" applyNumberFormat="1" applyFont="1" applyFill="1" applyBorder="1" applyAlignment="1">
      <alignment horizontal="center" vertical="center"/>
    </xf>
    <xf numFmtId="2" fontId="10" fillId="7" borderId="7" xfId="0" applyNumberFormat="1" applyFont="1" applyFill="1" applyBorder="1" applyAlignment="1">
      <alignment horizontal="center" vertical="center"/>
    </xf>
    <xf numFmtId="0" fontId="3" fillId="0" borderId="12" xfId="4" applyFont="1" applyBorder="1" applyAlignment="1" applyProtection="1">
      <alignment horizontal="center"/>
      <protection locked="0"/>
    </xf>
    <xf numFmtId="0" fontId="3" fillId="0" borderId="13" xfId="4" applyFont="1" applyBorder="1" applyAlignment="1" applyProtection="1">
      <alignment horizontal="center"/>
      <protection locked="0"/>
    </xf>
    <xf numFmtId="0" fontId="3" fillId="0" borderId="14" xfId="4" applyFont="1" applyBorder="1" applyAlignment="1" applyProtection="1">
      <alignment horizontal="center"/>
      <protection locked="0"/>
    </xf>
    <xf numFmtId="0" fontId="8" fillId="6" borderId="25" xfId="4" applyFont="1" applyFill="1" applyBorder="1" applyAlignment="1">
      <alignment horizontal="center"/>
    </xf>
    <xf numFmtId="0" fontId="8" fillId="6" borderId="26" xfId="4" applyFont="1" applyFill="1" applyBorder="1" applyAlignment="1">
      <alignment horizontal="center"/>
    </xf>
    <xf numFmtId="0" fontId="8" fillId="6" borderId="27" xfId="4" applyFont="1" applyFill="1" applyBorder="1" applyAlignment="1">
      <alignment horizontal="center"/>
    </xf>
    <xf numFmtId="0" fontId="8" fillId="7" borderId="4" xfId="4" applyFont="1" applyFill="1" applyBorder="1" applyAlignment="1">
      <alignment horizontal="center" vertical="center" wrapText="1"/>
    </xf>
    <xf numFmtId="0" fontId="8" fillId="7" borderId="8" xfId="4" applyFont="1" applyFill="1" applyBorder="1" applyAlignment="1">
      <alignment horizontal="center" vertical="center" wrapText="1"/>
    </xf>
    <xf numFmtId="0" fontId="8" fillId="7" borderId="7" xfId="4" applyFont="1" applyFill="1" applyBorder="1" applyAlignment="1">
      <alignment horizontal="center" vertical="center" wrapText="1"/>
    </xf>
    <xf numFmtId="0" fontId="9" fillId="7" borderId="4" xfId="4" applyFont="1" applyFill="1" applyBorder="1" applyAlignment="1">
      <alignment horizontal="center" vertical="center" wrapText="1"/>
    </xf>
    <xf numFmtId="0" fontId="9" fillId="7" borderId="8" xfId="4" applyFont="1" applyFill="1" applyBorder="1" applyAlignment="1">
      <alignment horizontal="center" vertical="center" wrapText="1"/>
    </xf>
    <xf numFmtId="0" fontId="9" fillId="7" borderId="7" xfId="4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/>
    </xf>
    <xf numFmtId="0" fontId="8" fillId="6" borderId="26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9" fillId="0" borderId="4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10" fillId="7" borderId="4" xfId="4" applyFont="1" applyFill="1" applyBorder="1" applyAlignment="1">
      <alignment horizontal="center" vertical="center"/>
    </xf>
    <xf numFmtId="0" fontId="10" fillId="7" borderId="8" xfId="4" applyFont="1" applyFill="1" applyBorder="1" applyAlignment="1">
      <alignment horizontal="center" vertical="center"/>
    </xf>
    <xf numFmtId="0" fontId="10" fillId="7" borderId="7" xfId="4" applyFont="1" applyFill="1" applyBorder="1" applyAlignment="1">
      <alignment horizontal="center" vertical="center"/>
    </xf>
    <xf numFmtId="0" fontId="10" fillId="7" borderId="4" xfId="4" applyFont="1" applyFill="1" applyBorder="1" applyAlignment="1">
      <alignment horizontal="center" wrapText="1"/>
    </xf>
    <xf numFmtId="0" fontId="10" fillId="7" borderId="8" xfId="4" applyFont="1" applyFill="1" applyBorder="1" applyAlignment="1">
      <alignment horizontal="center" wrapText="1"/>
    </xf>
    <xf numFmtId="0" fontId="10" fillId="7" borderId="7" xfId="4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wrapText="1"/>
    </xf>
    <xf numFmtId="0" fontId="10" fillId="7" borderId="8" xfId="0" applyFont="1" applyFill="1" applyBorder="1" applyAlignment="1">
      <alignment horizontal="center" wrapText="1"/>
    </xf>
    <xf numFmtId="0" fontId="10" fillId="7" borderId="7" xfId="0" applyFont="1" applyFill="1" applyBorder="1" applyAlignment="1">
      <alignment horizontal="center" wrapText="1"/>
    </xf>
  </cellXfs>
  <cellStyles count="6">
    <cellStyle name="Normalny" xfId="0" builtinId="0"/>
    <cellStyle name="Normalny 2" xfId="4" xr:uid="{1D1284BF-6D53-48DF-A057-8E90DEC5DDDB}"/>
    <cellStyle name="Normalny 3" xfId="2" xr:uid="{2A7FD725-3C00-49EA-A56B-6779FC5A2FBD}"/>
    <cellStyle name="Procentowy" xfId="1" builtinId="5"/>
    <cellStyle name="Procentowy 2" xfId="5" xr:uid="{87AE8AFD-B901-46F4-9437-DAB6EF1D3DB8}"/>
    <cellStyle name="Procentowy 3" xfId="3" xr:uid="{CBD48509-EADE-4D21-AF49-04C2FD66FCF2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BF1DE"/>
      <rgbColor rgb="FFFDEADA"/>
      <rgbColor rgb="FF93CDDD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BF90"/>
      <color rgb="FF93CDDD"/>
      <color rgb="FF0099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50</xdr:row>
          <xdr:rowOff>295275</xdr:rowOff>
        </xdr:from>
        <xdr:to>
          <xdr:col>4</xdr:col>
          <xdr:colOff>219075</xdr:colOff>
          <xdr:row>52</xdr:row>
          <xdr:rowOff>57150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51</xdr:row>
          <xdr:rowOff>152400</xdr:rowOff>
        </xdr:from>
        <xdr:to>
          <xdr:col>3</xdr:col>
          <xdr:colOff>638175</xdr:colOff>
          <xdr:row>53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53</xdr:row>
          <xdr:rowOff>0</xdr:rowOff>
        </xdr:from>
        <xdr:to>
          <xdr:col>6</xdr:col>
          <xdr:colOff>28575</xdr:colOff>
          <xdr:row>54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53</xdr:row>
          <xdr:rowOff>133350</xdr:rowOff>
        </xdr:from>
        <xdr:to>
          <xdr:col>8</xdr:col>
          <xdr:colOff>266700</xdr:colOff>
          <xdr:row>55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jest mikroprzedsiębiorcą,  małym przedsiębiorcą lub średnim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161925</xdr:rowOff>
        </xdr:from>
        <xdr:to>
          <xdr:col>3</xdr:col>
          <xdr:colOff>628650</xdr:colOff>
          <xdr:row>60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123825</xdr:rowOff>
        </xdr:from>
        <xdr:to>
          <xdr:col>3</xdr:col>
          <xdr:colOff>628650</xdr:colOff>
          <xdr:row>61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będzie prowadził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K76"/>
  <sheetViews>
    <sheetView showRuler="0" showWhiteSpace="0" view="pageLayout" topLeftCell="A19" zoomScale="120" zoomScaleNormal="100" zoomScalePageLayoutView="120" workbookViewId="0">
      <selection activeCell="H35" sqref="H35:I35"/>
    </sheetView>
  </sheetViews>
  <sheetFormatPr defaultRowHeight="15" x14ac:dyDescent="0.25"/>
  <cols>
    <col min="1" max="1" width="3" customWidth="1"/>
    <col min="2" max="2" width="15.85546875" customWidth="1"/>
    <col min="3" max="3" width="10.28515625" customWidth="1"/>
  </cols>
  <sheetData>
    <row r="1" spans="1:10" x14ac:dyDescent="0.25">
      <c r="B1" t="s">
        <v>103</v>
      </c>
    </row>
    <row r="2" spans="1:10" x14ac:dyDescent="0.25">
      <c r="G2" s="77"/>
      <c r="H2" s="135"/>
      <c r="I2" s="135"/>
      <c r="J2" s="135"/>
    </row>
    <row r="3" spans="1:10" x14ac:dyDescent="0.25">
      <c r="G3" s="77"/>
      <c r="H3" s="143" t="s">
        <v>47</v>
      </c>
      <c r="I3" s="143"/>
      <c r="J3" s="143"/>
    </row>
    <row r="5" spans="1:10" ht="15" customHeight="1" x14ac:dyDescent="0.25">
      <c r="F5" s="76"/>
      <c r="G5" s="141" t="s">
        <v>48</v>
      </c>
      <c r="H5" s="141"/>
      <c r="I5" s="141"/>
      <c r="J5" s="141"/>
    </row>
    <row r="6" spans="1:10" x14ac:dyDescent="0.25">
      <c r="E6" s="76"/>
      <c r="F6" s="76"/>
      <c r="G6" s="141"/>
      <c r="H6" s="141"/>
      <c r="I6" s="141"/>
      <c r="J6" s="141"/>
    </row>
    <row r="7" spans="1:10" x14ac:dyDescent="0.25">
      <c r="E7" s="76"/>
      <c r="F7" s="76"/>
      <c r="G7" s="141"/>
      <c r="H7" s="141"/>
      <c r="I7" s="141"/>
      <c r="J7" s="141"/>
    </row>
    <row r="8" spans="1:10" x14ac:dyDescent="0.25">
      <c r="E8" s="76"/>
      <c r="F8" s="76"/>
      <c r="G8" s="141"/>
      <c r="H8" s="141"/>
      <c r="I8" s="141"/>
      <c r="J8" s="141"/>
    </row>
    <row r="10" spans="1:10" x14ac:dyDescent="0.25">
      <c r="A10" s="142" t="s">
        <v>49</v>
      </c>
      <c r="B10" s="142"/>
      <c r="C10" s="142"/>
      <c r="D10" s="142"/>
      <c r="E10" s="142"/>
      <c r="F10" s="142"/>
      <c r="G10" s="142"/>
      <c r="H10" s="142"/>
      <c r="I10" s="142"/>
      <c r="J10" s="142"/>
    </row>
    <row r="12" spans="1:10" ht="15.75" x14ac:dyDescent="0.25">
      <c r="A12" s="139" t="s">
        <v>50</v>
      </c>
      <c r="B12" s="139"/>
      <c r="C12" s="139"/>
      <c r="D12" s="139"/>
      <c r="E12" s="139"/>
      <c r="F12" s="139"/>
      <c r="G12" s="139"/>
      <c r="H12" s="139"/>
    </row>
    <row r="13" spans="1:10" ht="17.100000000000001" customHeight="1" x14ac:dyDescent="0.25">
      <c r="A13" s="140" t="s">
        <v>55</v>
      </c>
      <c r="B13" s="140"/>
      <c r="C13" s="140"/>
      <c r="D13" s="136"/>
      <c r="E13" s="136"/>
      <c r="F13" s="136"/>
      <c r="G13" s="136"/>
      <c r="H13" s="136"/>
      <c r="I13" s="136"/>
      <c r="J13" s="136"/>
    </row>
    <row r="14" spans="1:10" ht="17.100000000000001" customHeight="1" x14ac:dyDescent="0.25">
      <c r="A14" s="140" t="s">
        <v>54</v>
      </c>
      <c r="B14" s="140"/>
      <c r="C14" s="140"/>
      <c r="D14" s="136"/>
      <c r="E14" s="136"/>
      <c r="F14" s="136"/>
      <c r="G14" s="136"/>
      <c r="H14" s="136"/>
      <c r="I14" s="136"/>
      <c r="J14" s="136"/>
    </row>
    <row r="15" spans="1:10" ht="17.100000000000001" customHeight="1" x14ac:dyDescent="0.25">
      <c r="A15" s="140" t="s">
        <v>51</v>
      </c>
      <c r="B15" s="140"/>
      <c r="C15" s="140"/>
      <c r="D15" s="136"/>
      <c r="E15" s="136"/>
      <c r="F15" s="136"/>
      <c r="G15" s="136"/>
      <c r="H15" s="136"/>
      <c r="I15" s="136"/>
      <c r="J15" s="136"/>
    </row>
    <row r="16" spans="1:10" ht="17.100000000000001" customHeight="1" x14ac:dyDescent="0.25">
      <c r="A16" s="140" t="s">
        <v>56</v>
      </c>
      <c r="B16" s="140"/>
      <c r="C16" s="140"/>
      <c r="D16" s="136"/>
      <c r="E16" s="136"/>
      <c r="F16" s="136"/>
      <c r="G16" s="136"/>
      <c r="H16" s="136"/>
      <c r="I16" s="136"/>
      <c r="J16" s="136"/>
    </row>
    <row r="17" spans="1:10" ht="17.100000000000001" customHeight="1" x14ac:dyDescent="0.25">
      <c r="A17" s="140" t="s">
        <v>52</v>
      </c>
      <c r="B17" s="140"/>
      <c r="C17" s="140"/>
      <c r="D17" s="136"/>
      <c r="E17" s="136"/>
      <c r="F17" s="136"/>
      <c r="G17" s="136"/>
      <c r="H17" s="136"/>
      <c r="I17" s="136"/>
      <c r="J17" s="136"/>
    </row>
    <row r="18" spans="1:10" ht="17.100000000000001" customHeight="1" x14ac:dyDescent="0.25">
      <c r="A18" s="145" t="s">
        <v>53</v>
      </c>
      <c r="B18" s="145"/>
      <c r="C18" s="145"/>
      <c r="D18" s="138"/>
      <c r="E18" s="138"/>
      <c r="F18" s="138"/>
      <c r="G18" s="138"/>
      <c r="H18" s="138"/>
      <c r="I18" s="138"/>
      <c r="J18" s="138"/>
    </row>
    <row r="19" spans="1:10" ht="17.100000000000001" customHeight="1" x14ac:dyDescent="0.25">
      <c r="A19" s="140" t="s">
        <v>72</v>
      </c>
      <c r="B19" s="140"/>
      <c r="C19" s="140"/>
      <c r="D19" s="137"/>
      <c r="E19" s="137"/>
      <c r="F19" s="137"/>
      <c r="G19" s="137"/>
      <c r="H19" s="137"/>
      <c r="I19" s="137"/>
      <c r="J19" s="137"/>
    </row>
    <row r="20" spans="1:10" ht="17.100000000000001" customHeight="1" x14ac:dyDescent="0.25">
      <c r="A20" s="144" t="s">
        <v>71</v>
      </c>
      <c r="B20" s="144"/>
      <c r="C20" s="144"/>
      <c r="D20" s="136"/>
      <c r="E20" s="136"/>
      <c r="F20" s="136"/>
      <c r="G20" s="136"/>
      <c r="H20" s="136"/>
      <c r="I20" s="136"/>
      <c r="J20" s="136"/>
    </row>
    <row r="21" spans="1:10" ht="17.100000000000001" customHeight="1" x14ac:dyDescent="0.25">
      <c r="A21" s="81" t="s">
        <v>57</v>
      </c>
      <c r="B21" s="81"/>
      <c r="C21" s="81"/>
      <c r="D21" s="135"/>
      <c r="E21" s="135"/>
      <c r="F21" s="135"/>
      <c r="G21" s="135"/>
      <c r="H21" s="135"/>
      <c r="I21" s="135"/>
      <c r="J21" s="135"/>
    </row>
    <row r="22" spans="1:10" x14ac:dyDescent="0.25">
      <c r="A22" s="82" t="s">
        <v>51</v>
      </c>
      <c r="B22" s="82"/>
      <c r="C22" s="82"/>
      <c r="D22" s="156"/>
      <c r="E22" s="156"/>
      <c r="F22" s="156"/>
      <c r="G22" s="156"/>
      <c r="H22" s="156"/>
      <c r="I22" s="156"/>
      <c r="J22" s="156"/>
    </row>
    <row r="23" spans="1:10" ht="15" customHeight="1" x14ac:dyDescent="0.25">
      <c r="A23" s="141" t="s">
        <v>102</v>
      </c>
      <c r="B23" s="141"/>
      <c r="C23" s="141"/>
      <c r="D23" s="141"/>
      <c r="E23" s="141"/>
      <c r="F23" s="141"/>
      <c r="G23" s="141"/>
      <c r="H23" s="141"/>
      <c r="I23" s="141"/>
      <c r="J23" s="141"/>
    </row>
    <row r="24" spans="1:10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0" ht="31.5" customHeight="1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  <row r="28" spans="1:10" ht="15.75" x14ac:dyDescent="0.25">
      <c r="A28" s="79" t="s">
        <v>90</v>
      </c>
    </row>
    <row r="29" spans="1:10" ht="13.5" customHeight="1" x14ac:dyDescent="0.25"/>
    <row r="30" spans="1:10" ht="18.75" x14ac:dyDescent="0.3">
      <c r="A30" s="148" t="s">
        <v>58</v>
      </c>
      <c r="B30" s="149"/>
      <c r="C30" s="149"/>
      <c r="D30" s="149"/>
      <c r="E30" s="149"/>
      <c r="F30" s="149"/>
      <c r="G30" s="150"/>
      <c r="H30" s="151">
        <f>'Formularz cenowy'!E6</f>
        <v>0</v>
      </c>
      <c r="I30" s="151"/>
    </row>
    <row r="31" spans="1:10" ht="18.75" x14ac:dyDescent="0.3">
      <c r="A31" s="152" t="s">
        <v>60</v>
      </c>
      <c r="B31" s="153"/>
      <c r="C31" s="153"/>
      <c r="D31" s="153"/>
      <c r="E31" s="153"/>
      <c r="F31" s="153"/>
      <c r="G31" s="154"/>
      <c r="H31" s="155">
        <f>'Formularz cenowy'!E7</f>
        <v>0</v>
      </c>
      <c r="I31" s="155"/>
    </row>
    <row r="32" spans="1:10" x14ac:dyDescent="0.25">
      <c r="A32" s="158" t="s">
        <v>61</v>
      </c>
      <c r="B32" s="159"/>
      <c r="C32" s="159"/>
      <c r="D32" s="159"/>
      <c r="E32" s="159"/>
      <c r="F32" s="159"/>
      <c r="G32" s="160"/>
      <c r="H32" s="161">
        <f>'Formularz cenowy'!E8</f>
        <v>0</v>
      </c>
      <c r="I32" s="161"/>
    </row>
    <row r="33" spans="1:10" x14ac:dyDescent="0.25">
      <c r="A33" s="158" t="s">
        <v>62</v>
      </c>
      <c r="B33" s="159"/>
      <c r="C33" s="159"/>
      <c r="D33" s="159"/>
      <c r="E33" s="159"/>
      <c r="F33" s="159"/>
      <c r="G33" s="160"/>
      <c r="H33" s="161">
        <f>'Formularz cenowy'!E9</f>
        <v>0</v>
      </c>
      <c r="I33" s="161"/>
    </row>
    <row r="34" spans="1:10" x14ac:dyDescent="0.25">
      <c r="A34" s="158" t="s">
        <v>63</v>
      </c>
      <c r="B34" s="159"/>
      <c r="C34" s="159"/>
      <c r="D34" s="159"/>
      <c r="E34" s="159"/>
      <c r="F34" s="159"/>
      <c r="G34" s="160"/>
      <c r="H34" s="161">
        <f>'Formularz cenowy'!E10</f>
        <v>0</v>
      </c>
      <c r="I34" s="161"/>
    </row>
    <row r="35" spans="1:10" ht="18.75" x14ac:dyDescent="0.3">
      <c r="A35" s="152" t="s">
        <v>59</v>
      </c>
      <c r="B35" s="153"/>
      <c r="C35" s="153"/>
      <c r="D35" s="153"/>
      <c r="E35" s="153"/>
      <c r="F35" s="153"/>
      <c r="G35" s="154"/>
      <c r="H35" s="155">
        <f>'Formularz cenowy'!E11</f>
        <v>0</v>
      </c>
      <c r="I35" s="155"/>
    </row>
    <row r="36" spans="1:10" ht="5.85" customHeight="1" x14ac:dyDescent="0.25"/>
    <row r="37" spans="1:10" ht="15.75" thickBot="1" x14ac:dyDescent="0.3">
      <c r="A37" t="s">
        <v>67</v>
      </c>
    </row>
    <row r="38" spans="1:10" ht="15.75" thickBot="1" x14ac:dyDescent="0.3">
      <c r="A38" s="75"/>
      <c r="B38" s="78" t="s">
        <v>68</v>
      </c>
    </row>
    <row r="39" spans="1:10" ht="15.75" thickBot="1" x14ac:dyDescent="0.3">
      <c r="A39" s="75"/>
      <c r="B39" s="78" t="s">
        <v>69</v>
      </c>
    </row>
    <row r="40" spans="1:10" ht="5.85" customHeight="1" x14ac:dyDescent="0.25">
      <c r="A40" s="65"/>
    </row>
    <row r="41" spans="1:10" ht="38.25" customHeight="1" x14ac:dyDescent="0.25">
      <c r="A41" s="146" t="s">
        <v>64</v>
      </c>
      <c r="B41" s="146"/>
      <c r="C41" s="146"/>
      <c r="D41" s="146" t="s">
        <v>65</v>
      </c>
      <c r="E41" s="146"/>
      <c r="F41" s="146"/>
      <c r="G41" s="146"/>
      <c r="H41" s="147" t="s">
        <v>66</v>
      </c>
      <c r="I41" s="147"/>
      <c r="J41" s="147"/>
    </row>
    <row r="42" spans="1:10" ht="38.25" customHeight="1" x14ac:dyDescent="0.25">
      <c r="A42" s="157"/>
      <c r="B42" s="157"/>
      <c r="C42" s="157"/>
      <c r="D42" s="157"/>
      <c r="E42" s="157"/>
      <c r="F42" s="157"/>
      <c r="G42" s="157"/>
      <c r="H42" s="157"/>
      <c r="I42" s="157"/>
      <c r="J42" s="157"/>
    </row>
    <row r="43" spans="1:10" x14ac:dyDescent="0.25">
      <c r="A43" t="s">
        <v>70</v>
      </c>
    </row>
    <row r="45" spans="1:10" ht="141.6" customHeight="1" x14ac:dyDescent="0.25"/>
    <row r="46" spans="1:10" ht="42.75" customHeight="1" x14ac:dyDescent="0.25"/>
    <row r="47" spans="1:10" x14ac:dyDescent="0.25">
      <c r="B47" s="2" t="s">
        <v>73</v>
      </c>
    </row>
    <row r="48" spans="1:10" ht="28.35" customHeight="1" x14ac:dyDescent="0.25">
      <c r="A48" s="78">
        <v>1</v>
      </c>
      <c r="B48" s="145" t="s">
        <v>74</v>
      </c>
      <c r="C48" s="145"/>
      <c r="D48" s="145"/>
      <c r="E48" s="145"/>
      <c r="F48" s="145"/>
      <c r="G48" s="145"/>
      <c r="H48" s="145"/>
      <c r="I48" s="145"/>
      <c r="J48" s="145"/>
    </row>
    <row r="49" spans="1:11" ht="14.1" customHeight="1" x14ac:dyDescent="0.25">
      <c r="A49" s="78">
        <v>2</v>
      </c>
      <c r="B49" s="145" t="s">
        <v>75</v>
      </c>
      <c r="C49" s="145"/>
      <c r="D49" s="145"/>
      <c r="E49" s="145"/>
      <c r="F49" s="145"/>
      <c r="G49" s="145"/>
      <c r="H49" s="145"/>
      <c r="I49" s="145"/>
      <c r="J49" s="145"/>
    </row>
    <row r="50" spans="1:11" ht="28.35" customHeight="1" x14ac:dyDescent="0.25">
      <c r="A50" s="78">
        <v>3</v>
      </c>
      <c r="B50" s="145" t="s">
        <v>76</v>
      </c>
      <c r="C50" s="145"/>
      <c r="D50" s="145"/>
      <c r="E50" s="145"/>
      <c r="F50" s="145"/>
      <c r="G50" s="145"/>
      <c r="H50" s="145"/>
      <c r="I50" s="145"/>
      <c r="J50" s="145"/>
    </row>
    <row r="51" spans="1:11" ht="28.35" customHeight="1" x14ac:dyDescent="0.25">
      <c r="A51" s="78">
        <v>4</v>
      </c>
      <c r="B51" s="145" t="s">
        <v>77</v>
      </c>
      <c r="C51" s="145"/>
      <c r="D51" s="145"/>
      <c r="E51" s="145"/>
      <c r="F51" s="145"/>
      <c r="G51" s="145"/>
      <c r="H51" s="145"/>
      <c r="I51" s="145"/>
      <c r="J51" s="145"/>
    </row>
    <row r="52" spans="1:11" s="86" customFormat="1" ht="14.1" customHeight="1" x14ac:dyDescent="0.25">
      <c r="A52" s="83"/>
      <c r="B52" s="84"/>
      <c r="C52" s="84"/>
      <c r="D52" s="84"/>
      <c r="E52" s="84"/>
      <c r="F52" s="84"/>
      <c r="G52" s="84"/>
      <c r="H52" s="84"/>
      <c r="I52" s="84"/>
      <c r="J52" s="85"/>
    </row>
    <row r="53" spans="1:11" s="86" customFormat="1" ht="14.1" customHeight="1" x14ac:dyDescent="0.25">
      <c r="A53" s="83"/>
      <c r="B53" s="84"/>
      <c r="C53" s="84"/>
      <c r="D53" s="84"/>
      <c r="E53" s="84"/>
      <c r="F53" s="84"/>
      <c r="G53" s="84"/>
      <c r="H53" s="84"/>
      <c r="I53" s="84"/>
      <c r="J53" s="85"/>
    </row>
    <row r="54" spans="1:11" s="86" customFormat="1" ht="14.1" customHeight="1" x14ac:dyDescent="0.25">
      <c r="A54" s="83"/>
      <c r="B54" s="84"/>
      <c r="C54" s="84"/>
      <c r="D54" s="84"/>
      <c r="E54" s="84"/>
      <c r="F54" s="84"/>
      <c r="G54" s="84"/>
      <c r="H54" s="84"/>
      <c r="I54" s="84"/>
      <c r="J54" s="85"/>
    </row>
    <row r="55" spans="1:11" s="86" customFormat="1" ht="14.1" customHeight="1" x14ac:dyDescent="0.25">
      <c r="A55" s="83"/>
      <c r="B55" s="84"/>
      <c r="C55" s="84"/>
      <c r="D55" s="84"/>
      <c r="E55" s="84"/>
      <c r="F55" s="84"/>
      <c r="G55" s="84"/>
      <c r="H55" s="84"/>
      <c r="I55" s="84"/>
      <c r="J55" s="85"/>
    </row>
    <row r="56" spans="1:11" x14ac:dyDescent="0.25">
      <c r="B56" s="78" t="s">
        <v>78</v>
      </c>
    </row>
    <row r="58" spans="1:11" x14ac:dyDescent="0.25">
      <c r="A58" s="78">
        <v>5</v>
      </c>
      <c r="B58" s="78" t="s">
        <v>79</v>
      </c>
      <c r="C58" s="78"/>
      <c r="D58" s="78"/>
      <c r="E58" s="78"/>
      <c r="F58" s="78"/>
      <c r="G58" s="78"/>
      <c r="H58" s="78"/>
      <c r="I58" s="78"/>
      <c r="J58" s="78"/>
      <c r="K58" s="78"/>
    </row>
    <row r="59" spans="1:11" x14ac:dyDescent="0.25">
      <c r="A59" s="78"/>
      <c r="B59" s="78" t="s">
        <v>80</v>
      </c>
      <c r="C59" s="78"/>
      <c r="D59" s="78"/>
      <c r="E59" s="78"/>
      <c r="F59" s="78"/>
      <c r="G59" s="78"/>
      <c r="H59" s="78"/>
      <c r="I59" s="78"/>
      <c r="J59" s="78"/>
      <c r="K59" s="78"/>
    </row>
    <row r="60" spans="1:11" s="86" customFormat="1" ht="14.1" customHeight="1" x14ac:dyDescent="0.25">
      <c r="A60" s="83"/>
      <c r="B60" s="84"/>
      <c r="C60" s="84"/>
      <c r="D60" s="84"/>
      <c r="E60" s="84"/>
      <c r="F60" s="84"/>
      <c r="G60" s="84"/>
      <c r="H60" s="84"/>
      <c r="I60" s="84"/>
      <c r="J60" s="84"/>
    </row>
    <row r="61" spans="1:11" s="86" customFormat="1" ht="14.1" customHeight="1" x14ac:dyDescent="0.25">
      <c r="A61" s="83"/>
      <c r="B61" s="84"/>
      <c r="C61" s="84"/>
      <c r="D61" s="84"/>
      <c r="E61" s="84"/>
      <c r="F61" s="84"/>
      <c r="G61" s="84"/>
      <c r="H61" s="84"/>
      <c r="I61" s="84"/>
      <c r="J61" s="84"/>
    </row>
    <row r="62" spans="1:11" s="80" customFormat="1" ht="28.35" customHeight="1" x14ac:dyDescent="0.25">
      <c r="B62" s="162" t="s">
        <v>81</v>
      </c>
      <c r="C62" s="162"/>
      <c r="D62" s="162"/>
      <c r="E62" s="162"/>
      <c r="F62" s="162"/>
      <c r="G62" s="162"/>
      <c r="H62" s="162"/>
      <c r="I62" s="162"/>
      <c r="J62" s="162"/>
    </row>
    <row r="63" spans="1:11" x14ac:dyDescent="0.25">
      <c r="B63" s="78" t="s">
        <v>78</v>
      </c>
    </row>
    <row r="64" spans="1:11" ht="15.75" thickBot="1" x14ac:dyDescent="0.3">
      <c r="B64" s="78" t="s">
        <v>82</v>
      </c>
      <c r="C64" s="78"/>
      <c r="D64" s="78"/>
      <c r="E64" s="78"/>
      <c r="F64" s="78"/>
      <c r="G64" s="78"/>
      <c r="H64" s="78"/>
      <c r="I64" s="78"/>
      <c r="J64" s="78"/>
    </row>
    <row r="65" spans="1:10" ht="28.35" customHeight="1" x14ac:dyDescent="0.25">
      <c r="B65" s="164" t="s">
        <v>83</v>
      </c>
      <c r="C65" s="165"/>
      <c r="D65" s="165"/>
      <c r="E65" s="165"/>
      <c r="F65" s="165"/>
      <c r="G65" s="165"/>
      <c r="H65" s="165"/>
      <c r="I65" s="165"/>
      <c r="J65" s="166"/>
    </row>
    <row r="66" spans="1:10" ht="15.75" thickBot="1" x14ac:dyDescent="0.3">
      <c r="B66" s="167"/>
      <c r="C66" s="168"/>
      <c r="D66" s="168"/>
      <c r="E66" s="168"/>
      <c r="F66" s="168"/>
      <c r="G66" s="168"/>
      <c r="H66" s="168"/>
      <c r="I66" s="168"/>
      <c r="J66" s="169"/>
    </row>
    <row r="67" spans="1:10" ht="15.75" thickBot="1" x14ac:dyDescent="0.3">
      <c r="B67" s="170" t="s">
        <v>84</v>
      </c>
      <c r="C67" s="171"/>
      <c r="D67" s="171"/>
      <c r="E67" s="172"/>
      <c r="F67" s="173"/>
      <c r="G67" s="173"/>
      <c r="H67" s="173"/>
      <c r="I67" s="173"/>
      <c r="J67" s="174"/>
    </row>
    <row r="68" spans="1:10" ht="15.75" thickBot="1" x14ac:dyDescent="0.3">
      <c r="B68" s="170" t="s">
        <v>85</v>
      </c>
      <c r="C68" s="171"/>
      <c r="D68" s="171"/>
      <c r="E68" s="172"/>
      <c r="F68" s="173"/>
      <c r="G68" s="173"/>
      <c r="H68" s="173"/>
      <c r="I68" s="173"/>
      <c r="J68" s="174"/>
    </row>
    <row r="69" spans="1:10" x14ac:dyDescent="0.25">
      <c r="B69" s="78"/>
      <c r="C69" s="78"/>
      <c r="D69" s="78"/>
      <c r="E69" s="78"/>
      <c r="F69" s="78"/>
      <c r="G69" s="78"/>
      <c r="H69" s="78"/>
      <c r="I69" s="78"/>
      <c r="J69" s="78"/>
    </row>
    <row r="70" spans="1:10" x14ac:dyDescent="0.25">
      <c r="B70" s="78"/>
      <c r="C70" s="78"/>
      <c r="D70" s="78"/>
      <c r="E70" s="78"/>
      <c r="F70" s="78"/>
      <c r="G70" s="78"/>
      <c r="H70" s="78"/>
      <c r="I70" s="78"/>
      <c r="J70" s="78"/>
    </row>
    <row r="71" spans="1:10" x14ac:dyDescent="0.25">
      <c r="B71" s="78"/>
      <c r="C71" s="78"/>
      <c r="D71" s="78"/>
      <c r="E71" s="78"/>
      <c r="F71" s="78"/>
      <c r="G71" s="78"/>
      <c r="H71" s="78"/>
      <c r="I71" s="78"/>
      <c r="J71" s="78"/>
    </row>
    <row r="72" spans="1:10" ht="56.85" customHeight="1" x14ac:dyDescent="0.25">
      <c r="A72" s="176" t="s">
        <v>99</v>
      </c>
      <c r="B72" s="176"/>
      <c r="C72" s="176"/>
      <c r="D72" s="176"/>
      <c r="E72" s="176"/>
      <c r="F72" s="176"/>
      <c r="G72" s="176"/>
      <c r="H72" s="176"/>
      <c r="I72" s="176"/>
      <c r="J72" s="176"/>
    </row>
    <row r="73" spans="1:10" x14ac:dyDescent="0.25">
      <c r="A73" s="175" t="s">
        <v>86</v>
      </c>
      <c r="B73" s="175"/>
      <c r="C73" s="175"/>
      <c r="D73" s="175"/>
      <c r="E73" s="175"/>
      <c r="F73" s="175"/>
      <c r="G73" s="175"/>
      <c r="H73" s="175"/>
      <c r="I73" s="175"/>
      <c r="J73" s="175"/>
    </row>
    <row r="74" spans="1:10" s="87" customFormat="1" ht="42.6" customHeight="1" x14ac:dyDescent="0.25">
      <c r="A74" s="88">
        <v>1</v>
      </c>
      <c r="B74" s="163" t="s">
        <v>100</v>
      </c>
      <c r="C74" s="163"/>
      <c r="D74" s="163"/>
      <c r="E74" s="163"/>
      <c r="F74" s="163"/>
      <c r="G74" s="163"/>
      <c r="H74" s="163"/>
      <c r="I74" s="163"/>
      <c r="J74" s="163"/>
    </row>
    <row r="75" spans="1:10" s="87" customFormat="1" ht="42.6" customHeight="1" x14ac:dyDescent="0.25">
      <c r="A75" s="88">
        <v>2</v>
      </c>
      <c r="B75" s="163" t="s">
        <v>87</v>
      </c>
      <c r="C75" s="163"/>
      <c r="D75" s="163"/>
      <c r="E75" s="163"/>
      <c r="F75" s="163"/>
      <c r="G75" s="163"/>
      <c r="H75" s="163"/>
      <c r="I75" s="163"/>
      <c r="J75" s="163"/>
    </row>
    <row r="76" spans="1:10" s="87" customFormat="1" ht="65.25" customHeight="1" x14ac:dyDescent="0.25">
      <c r="A76" s="88">
        <v>3</v>
      </c>
      <c r="B76" s="163" t="s">
        <v>101</v>
      </c>
      <c r="C76" s="163"/>
      <c r="D76" s="163"/>
      <c r="E76" s="163"/>
      <c r="F76" s="163"/>
      <c r="G76" s="163"/>
      <c r="H76" s="163"/>
      <c r="I76" s="163"/>
      <c r="J76" s="163"/>
    </row>
  </sheetData>
  <mergeCells count="58">
    <mergeCell ref="B62:J62"/>
    <mergeCell ref="B75:J75"/>
    <mergeCell ref="B76:J76"/>
    <mergeCell ref="B65:J65"/>
    <mergeCell ref="B66:J66"/>
    <mergeCell ref="B67:D67"/>
    <mergeCell ref="E67:J67"/>
    <mergeCell ref="B68:D68"/>
    <mergeCell ref="E68:J68"/>
    <mergeCell ref="A73:J73"/>
    <mergeCell ref="B74:J74"/>
    <mergeCell ref="A72:J72"/>
    <mergeCell ref="D22:J22"/>
    <mergeCell ref="B48:J48"/>
    <mergeCell ref="B49:J49"/>
    <mergeCell ref="B50:J50"/>
    <mergeCell ref="B51:J51"/>
    <mergeCell ref="A42:C42"/>
    <mergeCell ref="D42:G42"/>
    <mergeCell ref="H42:J42"/>
    <mergeCell ref="A33:G33"/>
    <mergeCell ref="H33:I33"/>
    <mergeCell ref="A34:G34"/>
    <mergeCell ref="H34:I34"/>
    <mergeCell ref="A35:G35"/>
    <mergeCell ref="H35:I35"/>
    <mergeCell ref="A32:G32"/>
    <mergeCell ref="H32:I32"/>
    <mergeCell ref="A41:C41"/>
    <mergeCell ref="D41:G41"/>
    <mergeCell ref="H41:J41"/>
    <mergeCell ref="A23:J25"/>
    <mergeCell ref="A30:G30"/>
    <mergeCell ref="H30:I30"/>
    <mergeCell ref="A31:G31"/>
    <mergeCell ref="H31:I31"/>
    <mergeCell ref="A20:C20"/>
    <mergeCell ref="A19:C19"/>
    <mergeCell ref="A18:C18"/>
    <mergeCell ref="A17:C17"/>
    <mergeCell ref="A16:C16"/>
    <mergeCell ref="G5:J8"/>
    <mergeCell ref="A10:J10"/>
    <mergeCell ref="H2:J2"/>
    <mergeCell ref="H3:J3"/>
    <mergeCell ref="A14:C14"/>
    <mergeCell ref="A13:C13"/>
    <mergeCell ref="D16:J16"/>
    <mergeCell ref="D15:J15"/>
    <mergeCell ref="D14:J14"/>
    <mergeCell ref="D13:J13"/>
    <mergeCell ref="A12:H12"/>
    <mergeCell ref="A15:C15"/>
    <mergeCell ref="D21:J21"/>
    <mergeCell ref="D20:J20"/>
    <mergeCell ref="D19:J19"/>
    <mergeCell ref="D18:J18"/>
    <mergeCell ref="D17:J17"/>
  </mergeCells>
  <pageMargins left="0.43269230769230771" right="0.49679487179487181" top="0.75" bottom="0.75" header="0.3" footer="0.3"/>
  <pageSetup paperSize="9" orientation="portrait" r:id="rId1"/>
  <headerFooter>
    <oddHeader>&amp;L&amp;G
Izba Administracji Skarbowej         
w Zielonej Górze&amp;RNr sprawy: 0801-ILZ-1.260.......2023
  Załącznik nr ............... do SWZ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50</xdr:row>
                    <xdr:rowOff>295275</xdr:rowOff>
                  </from>
                  <to>
                    <xdr:col>4</xdr:col>
                    <xdr:colOff>219075</xdr:colOff>
                    <xdr:row>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1</xdr:col>
                    <xdr:colOff>28575</xdr:colOff>
                    <xdr:row>51</xdr:row>
                    <xdr:rowOff>152400</xdr:rowOff>
                  </from>
                  <to>
                    <xdr:col>3</xdr:col>
                    <xdr:colOff>638175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1</xdr:col>
                    <xdr:colOff>28575</xdr:colOff>
                    <xdr:row>53</xdr:row>
                    <xdr:rowOff>0</xdr:rowOff>
                  </from>
                  <to>
                    <xdr:col>6</xdr:col>
                    <xdr:colOff>28575</xdr:colOff>
                    <xdr:row>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53</xdr:row>
                    <xdr:rowOff>133350</xdr:rowOff>
                  </from>
                  <to>
                    <xdr:col>8</xdr:col>
                    <xdr:colOff>266700</xdr:colOff>
                    <xdr:row>55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161925</xdr:rowOff>
                  </from>
                  <to>
                    <xdr:col>3</xdr:col>
                    <xdr:colOff>628650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123825</xdr:rowOff>
                  </from>
                  <to>
                    <xdr:col>3</xdr:col>
                    <xdr:colOff>628650</xdr:colOff>
                    <xdr:row>61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</sheetPr>
  <dimension ref="A1:P75"/>
  <sheetViews>
    <sheetView tabSelected="1" zoomScale="96" zoomScaleNormal="96" workbookViewId="0">
      <selection activeCell="O8" sqref="O8"/>
    </sheetView>
  </sheetViews>
  <sheetFormatPr defaultColWidth="8.5703125" defaultRowHeight="15" x14ac:dyDescent="0.25"/>
  <cols>
    <col min="1" max="1" width="3.7109375" customWidth="1"/>
    <col min="3" max="3" width="20.5703125" style="1" customWidth="1"/>
    <col min="4" max="4" width="26.7109375" customWidth="1"/>
    <col min="5" max="5" width="14.85546875" bestFit="1" customWidth="1"/>
    <col min="6" max="6" width="13.5703125" customWidth="1"/>
    <col min="7" max="7" width="10.5703125" customWidth="1"/>
    <col min="8" max="8" width="17.7109375" customWidth="1"/>
    <col min="9" max="9" width="12.28515625" customWidth="1"/>
    <col min="10" max="10" width="15" customWidth="1"/>
    <col min="11" max="11" width="12.28515625" customWidth="1"/>
    <col min="12" max="12" width="15.140625" customWidth="1"/>
    <col min="13" max="13" width="16.140625" customWidth="1"/>
    <col min="15" max="15" width="9.28515625" customWidth="1"/>
  </cols>
  <sheetData>
    <row r="1" spans="1:15" ht="15.75" x14ac:dyDescent="0.25">
      <c r="B1" t="s">
        <v>103</v>
      </c>
      <c r="K1" s="177"/>
      <c r="L1" s="178"/>
      <c r="M1" s="178"/>
      <c r="N1" s="178"/>
      <c r="O1" s="178"/>
    </row>
    <row r="2" spans="1:15" x14ac:dyDescent="0.25">
      <c r="D2" s="181" t="s">
        <v>88</v>
      </c>
      <c r="E2" s="181"/>
      <c r="F2" s="181"/>
      <c r="G2" s="181"/>
      <c r="H2" s="181"/>
      <c r="I2" s="181"/>
      <c r="J2" s="181"/>
      <c r="K2" s="181"/>
      <c r="L2" s="181"/>
      <c r="M2" s="181"/>
      <c r="N2" s="2"/>
      <c r="O2" s="2"/>
    </row>
    <row r="3" spans="1:15" ht="27" customHeight="1" x14ac:dyDescent="0.25">
      <c r="C3" s="69"/>
      <c r="D3" s="182" t="s">
        <v>104</v>
      </c>
      <c r="E3" s="182"/>
      <c r="F3" s="182"/>
      <c r="G3" s="182"/>
      <c r="H3" s="182"/>
      <c r="I3" s="182"/>
      <c r="J3" s="182"/>
      <c r="K3" s="182"/>
      <c r="L3" s="182"/>
      <c r="M3" s="182"/>
      <c r="N3" s="69"/>
      <c r="O3" s="69"/>
    </row>
    <row r="4" spans="1:15" x14ac:dyDescent="0.25">
      <c r="J4" s="3"/>
      <c r="K4" s="3"/>
      <c r="L4" s="3"/>
      <c r="N4" s="179"/>
      <c r="O4" s="179"/>
    </row>
    <row r="5" spans="1:15" ht="15.75" thickBot="1" x14ac:dyDescent="0.3">
      <c r="J5" s="3"/>
      <c r="K5" s="3"/>
      <c r="L5" s="3"/>
      <c r="N5" s="4"/>
      <c r="O5" s="4"/>
    </row>
    <row r="6" spans="1:15" s="5" customFormat="1" ht="18" customHeight="1" thickBot="1" x14ac:dyDescent="0.35">
      <c r="B6" s="6" t="s">
        <v>58</v>
      </c>
      <c r="C6" s="6"/>
      <c r="D6" s="7"/>
      <c r="E6" s="180">
        <f>E7+E11</f>
        <v>0</v>
      </c>
      <c r="F6" s="180"/>
      <c r="G6" s="183" t="s">
        <v>89</v>
      </c>
      <c r="H6" s="184"/>
      <c r="I6" s="184"/>
      <c r="J6" s="184"/>
      <c r="K6" s="184"/>
      <c r="L6" s="184"/>
      <c r="M6" s="185"/>
      <c r="N6" s="8"/>
      <c r="O6" s="8"/>
    </row>
    <row r="7" spans="1:15" ht="19.5" thickBot="1" x14ac:dyDescent="0.35">
      <c r="B7" s="6" t="s">
        <v>60</v>
      </c>
      <c r="C7" s="6"/>
      <c r="D7" s="7"/>
      <c r="E7" s="196">
        <f>M23+M33</f>
        <v>0</v>
      </c>
      <c r="F7" s="196"/>
      <c r="G7" s="183" t="s">
        <v>46</v>
      </c>
      <c r="H7" s="184"/>
      <c r="I7" s="184"/>
      <c r="J7" s="184"/>
      <c r="K7" s="184"/>
      <c r="L7" s="184"/>
      <c r="M7" s="185"/>
      <c r="N7" s="4"/>
      <c r="O7" s="4"/>
    </row>
    <row r="8" spans="1:15" ht="19.5" thickBot="1" x14ac:dyDescent="0.35">
      <c r="B8" s="186" t="s">
        <v>61</v>
      </c>
      <c r="C8" s="187"/>
      <c r="D8" s="188"/>
      <c r="E8" s="189">
        <f>M19+M21</f>
        <v>0</v>
      </c>
      <c r="F8" s="190"/>
      <c r="G8" s="72"/>
      <c r="H8" s="73"/>
      <c r="I8" s="73"/>
      <c r="J8" s="73"/>
      <c r="K8" s="73"/>
      <c r="L8" s="73"/>
      <c r="M8" s="74"/>
      <c r="N8" s="4"/>
      <c r="O8" s="4"/>
    </row>
    <row r="9" spans="1:15" ht="19.5" thickBot="1" x14ac:dyDescent="0.35">
      <c r="B9" s="186" t="s">
        <v>62</v>
      </c>
      <c r="C9" s="187"/>
      <c r="D9" s="188"/>
      <c r="E9" s="189">
        <f>M22+M20</f>
        <v>0</v>
      </c>
      <c r="F9" s="190"/>
      <c r="G9" s="72"/>
      <c r="H9" s="73"/>
      <c r="I9" s="73"/>
      <c r="J9" s="73"/>
      <c r="K9" s="73"/>
      <c r="L9" s="73"/>
      <c r="M9" s="74"/>
      <c r="N9" s="4"/>
      <c r="O9" s="4"/>
    </row>
    <row r="10" spans="1:15" ht="19.5" thickBot="1" x14ac:dyDescent="0.35">
      <c r="B10" s="186" t="s">
        <v>63</v>
      </c>
      <c r="C10" s="187"/>
      <c r="D10" s="188"/>
      <c r="E10" s="189">
        <f>M33</f>
        <v>0</v>
      </c>
      <c r="F10" s="190"/>
      <c r="G10" s="72"/>
      <c r="H10" s="73"/>
      <c r="I10" s="73"/>
      <c r="J10" s="73"/>
      <c r="K10" s="73"/>
      <c r="L10" s="73"/>
      <c r="M10" s="74"/>
      <c r="N10" s="4"/>
      <c r="O10" s="4"/>
    </row>
    <row r="11" spans="1:15" ht="19.5" thickBot="1" x14ac:dyDescent="0.35">
      <c r="B11" s="70" t="s">
        <v>59</v>
      </c>
      <c r="C11" s="70"/>
      <c r="D11" s="71"/>
      <c r="E11" s="197">
        <f>L42+L50+L59+L67+L75</f>
        <v>0</v>
      </c>
      <c r="F11" s="197"/>
      <c r="G11" s="183" t="s">
        <v>98</v>
      </c>
      <c r="H11" s="184"/>
      <c r="I11" s="184"/>
      <c r="J11" s="184"/>
      <c r="K11" s="184"/>
      <c r="L11" s="184"/>
      <c r="M11" s="185"/>
      <c r="N11" s="4"/>
      <c r="O11" s="4"/>
    </row>
    <row r="12" spans="1:15" x14ac:dyDescent="0.25">
      <c r="J12" s="3"/>
      <c r="K12" s="3"/>
      <c r="L12" s="3"/>
      <c r="N12" s="4"/>
      <c r="O12" s="4"/>
    </row>
    <row r="13" spans="1:15" ht="15.75" thickBot="1" x14ac:dyDescent="0.3">
      <c r="J13" s="3"/>
      <c r="K13" s="3"/>
      <c r="L13" s="3"/>
      <c r="N13" s="4"/>
      <c r="O13" s="4"/>
    </row>
    <row r="14" spans="1:15" ht="16.5" thickTop="1" thickBot="1" x14ac:dyDescent="0.3">
      <c r="A14" s="198" t="s">
        <v>91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200"/>
    </row>
    <row r="15" spans="1:15" ht="15.75" thickTop="1" x14ac:dyDescent="0.25"/>
    <row r="16" spans="1:15" x14ac:dyDescent="0.25">
      <c r="A16" s="201" t="s">
        <v>0</v>
      </c>
      <c r="B16" s="202"/>
      <c r="C16" s="202"/>
      <c r="D16" s="202"/>
      <c r="E16" s="202"/>
      <c r="F16" s="202"/>
      <c r="G16" s="202"/>
      <c r="H16" s="202"/>
      <c r="I16" s="202"/>
      <c r="J16" s="202"/>
      <c r="K16" s="202"/>
      <c r="L16" s="202"/>
      <c r="M16" s="202"/>
    </row>
    <row r="17" spans="1:16" ht="63.75" x14ac:dyDescent="0.25">
      <c r="A17" s="53" t="s">
        <v>2</v>
      </c>
      <c r="B17" s="9" t="s">
        <v>3</v>
      </c>
      <c r="C17" s="9" t="s">
        <v>4</v>
      </c>
      <c r="D17" s="10" t="s">
        <v>5</v>
      </c>
      <c r="E17" s="10" t="s">
        <v>6</v>
      </c>
      <c r="F17" s="10" t="s">
        <v>7</v>
      </c>
      <c r="G17" s="10" t="s">
        <v>8</v>
      </c>
      <c r="H17" s="11" t="s">
        <v>20</v>
      </c>
      <c r="I17" s="12" t="s">
        <v>9</v>
      </c>
      <c r="J17" s="12" t="s">
        <v>21</v>
      </c>
      <c r="K17" s="9" t="s">
        <v>10</v>
      </c>
      <c r="L17" s="9" t="s">
        <v>22</v>
      </c>
      <c r="M17" s="13" t="s">
        <v>23</v>
      </c>
    </row>
    <row r="18" spans="1:16" x14ac:dyDescent="0.25">
      <c r="A18" s="14">
        <v>1</v>
      </c>
      <c r="B18" s="15">
        <v>2</v>
      </c>
      <c r="C18" s="16">
        <v>3</v>
      </c>
      <c r="D18" s="17">
        <v>4</v>
      </c>
      <c r="E18" s="18">
        <v>5</v>
      </c>
      <c r="F18" s="18">
        <v>6</v>
      </c>
      <c r="G18" s="18">
        <v>7</v>
      </c>
      <c r="H18" s="19">
        <v>8</v>
      </c>
      <c r="I18" s="18">
        <v>9</v>
      </c>
      <c r="J18" s="20">
        <v>10</v>
      </c>
      <c r="K18" s="21">
        <v>11</v>
      </c>
      <c r="L18" s="21">
        <v>12</v>
      </c>
      <c r="M18" s="21">
        <v>13</v>
      </c>
    </row>
    <row r="19" spans="1:16" ht="20.100000000000001" customHeight="1" x14ac:dyDescent="0.25">
      <c r="A19" s="191">
        <v>1</v>
      </c>
      <c r="B19" s="192">
        <v>804</v>
      </c>
      <c r="C19" s="193" t="s">
        <v>32</v>
      </c>
      <c r="D19" s="194" t="s">
        <v>33</v>
      </c>
      <c r="E19" s="40" t="s">
        <v>11</v>
      </c>
      <c r="F19" s="46">
        <v>843.42</v>
      </c>
      <c r="G19" s="41" t="s">
        <v>12</v>
      </c>
      <c r="H19" s="132"/>
      <c r="I19" s="42">
        <v>0.23</v>
      </c>
      <c r="J19" s="195">
        <f>ROUND(H19+H19*I19,2)+ROUND(H20+H20*I20,2)</f>
        <v>0</v>
      </c>
      <c r="K19" s="51">
        <v>11</v>
      </c>
      <c r="L19" s="66">
        <f>ROUND((H19*K19),2)</f>
        <v>0</v>
      </c>
      <c r="M19" s="66">
        <f>(H19+ROUND((H19*I19),2))*K19</f>
        <v>0</v>
      </c>
    </row>
    <row r="20" spans="1:16" ht="20.100000000000001" customHeight="1" x14ac:dyDescent="0.25">
      <c r="A20" s="191"/>
      <c r="B20" s="192"/>
      <c r="C20" s="193"/>
      <c r="D20" s="194"/>
      <c r="E20" s="43" t="s">
        <v>13</v>
      </c>
      <c r="F20" s="47">
        <v>80</v>
      </c>
      <c r="G20" s="44" t="s">
        <v>12</v>
      </c>
      <c r="H20" s="132"/>
      <c r="I20" s="45">
        <v>0.08</v>
      </c>
      <c r="J20" s="195"/>
      <c r="K20" s="63">
        <v>11</v>
      </c>
      <c r="L20" s="66">
        <f>ROUND((H20*K20),2)</f>
        <v>0</v>
      </c>
      <c r="M20" s="66">
        <f>(H20+ROUND((H20*I20),2))*K20</f>
        <v>0</v>
      </c>
    </row>
    <row r="21" spans="1:16" ht="20.100000000000001" customHeight="1" x14ac:dyDescent="0.25">
      <c r="A21" s="191">
        <v>2</v>
      </c>
      <c r="B21" s="192">
        <v>804</v>
      </c>
      <c r="C21" s="193" t="s">
        <v>32</v>
      </c>
      <c r="D21" s="194" t="s">
        <v>34</v>
      </c>
      <c r="E21" s="40" t="s">
        <v>11</v>
      </c>
      <c r="F21" s="46">
        <v>198.08</v>
      </c>
      <c r="G21" s="41" t="s">
        <v>12</v>
      </c>
      <c r="H21" s="132"/>
      <c r="I21" s="42">
        <v>0.23</v>
      </c>
      <c r="J21" s="195">
        <f>ROUND(H21+H21*I21,2)+ROUND(H22+H22*I22,2)</f>
        <v>0</v>
      </c>
      <c r="K21" s="63">
        <v>11</v>
      </c>
      <c r="L21" s="66">
        <f>ROUND((H21*K21),2)</f>
        <v>0</v>
      </c>
      <c r="M21" s="66">
        <f>(H21+ROUND((H21*I21),2))*K21</f>
        <v>0</v>
      </c>
    </row>
    <row r="22" spans="1:16" ht="20.100000000000001" customHeight="1" x14ac:dyDescent="0.25">
      <c r="A22" s="191"/>
      <c r="B22" s="192"/>
      <c r="C22" s="193"/>
      <c r="D22" s="194"/>
      <c r="E22" s="43" t="s">
        <v>13</v>
      </c>
      <c r="F22" s="62">
        <v>0</v>
      </c>
      <c r="G22" s="44" t="s">
        <v>12</v>
      </c>
      <c r="H22" s="132"/>
      <c r="I22" s="45">
        <v>0.08</v>
      </c>
      <c r="J22" s="195"/>
      <c r="K22" s="63">
        <v>11</v>
      </c>
      <c r="L22" s="66">
        <f>ROUND((H22*K22),2)</f>
        <v>0</v>
      </c>
      <c r="M22" s="66">
        <f>(H22+ROUND((H22*I22),2))*K22</f>
        <v>0</v>
      </c>
    </row>
    <row r="23" spans="1:16" x14ac:dyDescent="0.25">
      <c r="A23" s="22"/>
      <c r="B23" s="211" t="s">
        <v>14</v>
      </c>
      <c r="C23" s="211"/>
      <c r="D23" s="211"/>
      <c r="E23" s="53" t="s">
        <v>15</v>
      </c>
      <c r="F23" s="23" t="s">
        <v>15</v>
      </c>
      <c r="G23" s="24" t="s">
        <v>15</v>
      </c>
      <c r="H23" s="25">
        <f>SUM(H19:H22)</f>
        <v>0</v>
      </c>
      <c r="I23" s="53" t="s">
        <v>15</v>
      </c>
      <c r="J23" s="24" t="s">
        <v>15</v>
      </c>
      <c r="K23" s="53" t="s">
        <v>15</v>
      </c>
      <c r="L23" s="67">
        <f>SUM(L19:L22)</f>
        <v>0</v>
      </c>
      <c r="M23" s="68">
        <f>SUM(M19:M22)</f>
        <v>0</v>
      </c>
    </row>
    <row r="24" spans="1:16" x14ac:dyDescent="0.25">
      <c r="A24" s="26"/>
      <c r="B24" s="27"/>
      <c r="C24" s="212" t="s">
        <v>16</v>
      </c>
      <c r="D24" s="212"/>
      <c r="E24" s="212"/>
      <c r="F24" s="212"/>
      <c r="G24" s="212"/>
      <c r="H24" s="48">
        <f>H19+H21</f>
        <v>0</v>
      </c>
      <c r="I24" s="27"/>
      <c r="J24" s="28"/>
      <c r="K24" s="27"/>
      <c r="L24" s="29"/>
      <c r="M24" s="29"/>
      <c r="N24" s="30"/>
      <c r="O24" s="30"/>
      <c r="P24" s="31"/>
    </row>
    <row r="25" spans="1:16" x14ac:dyDescent="0.25">
      <c r="A25" s="26"/>
      <c r="B25" s="27"/>
      <c r="C25" s="213" t="s">
        <v>17</v>
      </c>
      <c r="D25" s="213"/>
      <c r="E25" s="213"/>
      <c r="F25" s="213"/>
      <c r="G25" s="213"/>
      <c r="H25" s="48">
        <f>H20+H22</f>
        <v>0</v>
      </c>
      <c r="I25" s="27"/>
      <c r="J25" s="28"/>
      <c r="K25" s="27"/>
      <c r="L25" s="29"/>
      <c r="M25" s="29"/>
      <c r="N25" s="30"/>
      <c r="O25" s="30"/>
      <c r="P25" s="31"/>
    </row>
    <row r="27" spans="1:16" ht="15.75" thickBot="1" x14ac:dyDescent="0.3"/>
    <row r="28" spans="1:16" ht="16.5" thickTop="1" thickBot="1" x14ac:dyDescent="0.3">
      <c r="A28" s="214" t="s">
        <v>92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6"/>
    </row>
    <row r="29" spans="1:16" ht="15.75" thickTop="1" x14ac:dyDescent="0.25">
      <c r="A29" s="217" t="s">
        <v>0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9"/>
    </row>
    <row r="30" spans="1:16" ht="73.5" customHeight="1" x14ac:dyDescent="0.25">
      <c r="A30" s="32" t="s">
        <v>2</v>
      </c>
      <c r="B30" s="54" t="s">
        <v>3</v>
      </c>
      <c r="C30" s="54" t="s">
        <v>4</v>
      </c>
      <c r="D30" s="59" t="s">
        <v>5</v>
      </c>
      <c r="E30" s="203" t="s">
        <v>7</v>
      </c>
      <c r="F30" s="204"/>
      <c r="G30" s="205" t="s">
        <v>38</v>
      </c>
      <c r="H30" s="206"/>
      <c r="I30" s="60" t="s">
        <v>9</v>
      </c>
      <c r="J30" s="60" t="s">
        <v>24</v>
      </c>
      <c r="K30" s="54" t="s">
        <v>18</v>
      </c>
      <c r="L30" s="54" t="s">
        <v>22</v>
      </c>
      <c r="M30" s="58" t="s">
        <v>25</v>
      </c>
    </row>
    <row r="31" spans="1:16" x14ac:dyDescent="0.25">
      <c r="A31" s="33">
        <v>1</v>
      </c>
      <c r="B31" s="55">
        <v>2</v>
      </c>
      <c r="C31" s="55">
        <v>3</v>
      </c>
      <c r="D31" s="61">
        <v>4</v>
      </c>
      <c r="E31" s="207">
        <v>5</v>
      </c>
      <c r="F31" s="208"/>
      <c r="G31" s="209">
        <v>6</v>
      </c>
      <c r="H31" s="210"/>
      <c r="I31" s="61">
        <v>7</v>
      </c>
      <c r="J31" s="34">
        <v>8</v>
      </c>
      <c r="K31" s="61">
        <v>9</v>
      </c>
      <c r="L31" s="34">
        <v>10</v>
      </c>
      <c r="M31" s="55">
        <v>11</v>
      </c>
    </row>
    <row r="32" spans="1:16" ht="42.75" customHeight="1" x14ac:dyDescent="0.25">
      <c r="A32" s="51">
        <v>1</v>
      </c>
      <c r="B32" s="64">
        <v>804</v>
      </c>
      <c r="C32" s="35" t="s">
        <v>32</v>
      </c>
      <c r="D32" s="52" t="s">
        <v>33</v>
      </c>
      <c r="E32" s="220">
        <v>80</v>
      </c>
      <c r="F32" s="220"/>
      <c r="G32" s="221"/>
      <c r="H32" s="221"/>
      <c r="I32" s="49">
        <v>0.08</v>
      </c>
      <c r="J32" s="50">
        <f t="shared" ref="J32" si="0">ROUND(G32+(G32*I32),2)</f>
        <v>0</v>
      </c>
      <c r="K32" s="51">
        <v>30</v>
      </c>
      <c r="L32" s="50">
        <f t="shared" ref="L32" si="1">ROUND((G32*K32),2)</f>
        <v>0</v>
      </c>
      <c r="M32" s="50">
        <f t="shared" ref="M32" si="2">J32*K32</f>
        <v>0</v>
      </c>
    </row>
    <row r="33" spans="1:13" ht="15" customHeight="1" x14ac:dyDescent="0.25">
      <c r="A33" s="57"/>
      <c r="B33" s="222" t="s">
        <v>19</v>
      </c>
      <c r="C33" s="222"/>
      <c r="D33" s="222"/>
      <c r="E33" s="223" t="s">
        <v>45</v>
      </c>
      <c r="F33" s="223"/>
      <c r="G33" s="224" t="s">
        <v>45</v>
      </c>
      <c r="H33" s="224"/>
      <c r="I33" s="36" t="s">
        <v>15</v>
      </c>
      <c r="J33" s="57" t="s">
        <v>15</v>
      </c>
      <c r="K33" s="57" t="s">
        <v>15</v>
      </c>
      <c r="L33" s="56">
        <f>SUM(L32:L32)</f>
        <v>0</v>
      </c>
      <c r="M33" s="37">
        <f>SUM(M32:M32)</f>
        <v>0</v>
      </c>
    </row>
    <row r="34" spans="1:13" ht="15" customHeight="1" x14ac:dyDescent="0.25">
      <c r="C34"/>
    </row>
    <row r="35" spans="1:13" ht="15" customHeight="1" thickBot="1" x14ac:dyDescent="0.3">
      <c r="C35"/>
    </row>
    <row r="36" spans="1:13" ht="15" customHeight="1" thickTop="1" thickBot="1" x14ac:dyDescent="0.3">
      <c r="A36" s="225" t="s">
        <v>93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7"/>
    </row>
    <row r="37" spans="1:13" ht="15" customHeight="1" thickTop="1" x14ac:dyDescent="0.25">
      <c r="A37" s="228" t="s">
        <v>1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30"/>
    </row>
    <row r="38" spans="1:13" ht="76.5" customHeight="1" x14ac:dyDescent="0.25">
      <c r="A38" s="94" t="s">
        <v>2</v>
      </c>
      <c r="B38" s="103" t="s">
        <v>4</v>
      </c>
      <c r="C38" s="103" t="s">
        <v>4</v>
      </c>
      <c r="D38" s="105" t="s">
        <v>5</v>
      </c>
      <c r="E38" s="231" t="s">
        <v>26</v>
      </c>
      <c r="F38" s="232"/>
      <c r="G38" s="233"/>
      <c r="H38" s="99" t="s">
        <v>43</v>
      </c>
      <c r="I38" s="106" t="s">
        <v>9</v>
      </c>
      <c r="J38" s="104" t="s">
        <v>44</v>
      </c>
      <c r="K38" s="103" t="s">
        <v>22</v>
      </c>
      <c r="L38" s="104" t="s">
        <v>25</v>
      </c>
    </row>
    <row r="39" spans="1:13" x14ac:dyDescent="0.25">
      <c r="A39" s="95">
        <v>1</v>
      </c>
      <c r="B39" s="102">
        <v>2</v>
      </c>
      <c r="C39" s="102">
        <v>2</v>
      </c>
      <c r="D39" s="107">
        <v>3</v>
      </c>
      <c r="E39" s="234">
        <v>4</v>
      </c>
      <c r="F39" s="235"/>
      <c r="G39" s="236"/>
      <c r="H39" s="96">
        <v>5</v>
      </c>
      <c r="I39" s="102">
        <v>6</v>
      </c>
      <c r="J39" s="102">
        <v>7</v>
      </c>
      <c r="K39" s="102">
        <v>8</v>
      </c>
      <c r="L39" s="102">
        <v>9</v>
      </c>
    </row>
    <row r="40" spans="1:13" ht="25.5" x14ac:dyDescent="0.25">
      <c r="A40" s="108">
        <v>1</v>
      </c>
      <c r="B40" s="110">
        <v>804</v>
      </c>
      <c r="C40" s="97" t="s">
        <v>32</v>
      </c>
      <c r="D40" s="109" t="s">
        <v>33</v>
      </c>
      <c r="E40" s="240">
        <v>15</v>
      </c>
      <c r="F40" s="241"/>
      <c r="G40" s="242"/>
      <c r="H40" s="111"/>
      <c r="I40" s="113">
        <v>0.23</v>
      </c>
      <c r="J40" s="112">
        <f>H40*1.23</f>
        <v>0</v>
      </c>
      <c r="K40" s="112">
        <f>E40*H40</f>
        <v>0</v>
      </c>
      <c r="L40" s="98">
        <f>E40*J40</f>
        <v>0</v>
      </c>
    </row>
    <row r="41" spans="1:13" ht="25.5" x14ac:dyDescent="0.25">
      <c r="A41" s="108">
        <v>2</v>
      </c>
      <c r="B41" s="110">
        <v>804</v>
      </c>
      <c r="C41" s="97" t="s">
        <v>32</v>
      </c>
      <c r="D41" s="109" t="s">
        <v>34</v>
      </c>
      <c r="E41" s="240">
        <v>10</v>
      </c>
      <c r="F41" s="241"/>
      <c r="G41" s="242"/>
      <c r="H41" s="111"/>
      <c r="I41" s="113">
        <v>0.23</v>
      </c>
      <c r="J41" s="112">
        <f>H41*1.23</f>
        <v>0</v>
      </c>
      <c r="K41" s="112">
        <f>E41*H41</f>
        <v>0</v>
      </c>
      <c r="L41" s="98">
        <f>E41*J41</f>
        <v>0</v>
      </c>
    </row>
    <row r="42" spans="1:13" x14ac:dyDescent="0.25">
      <c r="A42" s="243" t="s">
        <v>19</v>
      </c>
      <c r="B42" s="244"/>
      <c r="C42" s="244"/>
      <c r="D42" s="245"/>
      <c r="E42" s="246" t="s">
        <v>45</v>
      </c>
      <c r="F42" s="247"/>
      <c r="G42" s="248"/>
      <c r="H42" s="100" t="s">
        <v>15</v>
      </c>
      <c r="I42" s="243" t="s">
        <v>15</v>
      </c>
      <c r="J42" s="244"/>
      <c r="K42" s="245"/>
      <c r="L42" s="101">
        <f>L40+L41</f>
        <v>0</v>
      </c>
    </row>
    <row r="43" spans="1:13" ht="15.75" thickBot="1" x14ac:dyDescent="0.3"/>
    <row r="44" spans="1:13" ht="16.5" thickTop="1" thickBot="1" x14ac:dyDescent="0.3">
      <c r="A44" s="214" t="s">
        <v>94</v>
      </c>
      <c r="B44" s="215"/>
      <c r="C44" s="215"/>
      <c r="D44" s="215"/>
      <c r="E44" s="215"/>
      <c r="F44" s="215"/>
      <c r="G44" s="215"/>
      <c r="H44" s="215"/>
      <c r="I44" s="215"/>
      <c r="J44" s="215"/>
      <c r="K44" s="215"/>
      <c r="L44" s="216"/>
    </row>
    <row r="45" spans="1:13" ht="15.75" thickTop="1" x14ac:dyDescent="0.25">
      <c r="A45" s="237" t="s">
        <v>1</v>
      </c>
      <c r="B45" s="238"/>
      <c r="C45" s="238"/>
      <c r="D45" s="238"/>
      <c r="E45" s="238"/>
      <c r="F45" s="238"/>
      <c r="G45" s="238"/>
      <c r="H45" s="238"/>
      <c r="I45" s="238"/>
      <c r="J45" s="238"/>
      <c r="K45" s="238"/>
      <c r="L45" s="239"/>
    </row>
    <row r="46" spans="1:13" ht="76.5" customHeight="1" x14ac:dyDescent="0.25">
      <c r="A46" s="32" t="s">
        <v>2</v>
      </c>
      <c r="B46" s="89" t="s">
        <v>4</v>
      </c>
      <c r="C46" s="89" t="s">
        <v>4</v>
      </c>
      <c r="D46" s="91" t="s">
        <v>5</v>
      </c>
      <c r="E46" s="231" t="s">
        <v>27</v>
      </c>
      <c r="F46" s="232"/>
      <c r="G46" s="233"/>
      <c r="H46" s="116" t="s">
        <v>28</v>
      </c>
      <c r="I46" s="120" t="s">
        <v>9</v>
      </c>
      <c r="J46" s="119" t="s">
        <v>42</v>
      </c>
      <c r="K46" s="118" t="s">
        <v>22</v>
      </c>
      <c r="L46" s="119" t="s">
        <v>25</v>
      </c>
    </row>
    <row r="47" spans="1:13" x14ac:dyDescent="0.25">
      <c r="A47" s="33">
        <v>1</v>
      </c>
      <c r="B47" s="90">
        <v>2</v>
      </c>
      <c r="C47" s="90">
        <v>2</v>
      </c>
      <c r="D47" s="92">
        <v>3</v>
      </c>
      <c r="E47" s="234">
        <v>4</v>
      </c>
      <c r="F47" s="235"/>
      <c r="G47" s="236"/>
      <c r="H47" s="114">
        <v>5</v>
      </c>
      <c r="I47" s="117">
        <v>6</v>
      </c>
      <c r="J47" s="117">
        <v>7</v>
      </c>
      <c r="K47" s="117">
        <v>8</v>
      </c>
      <c r="L47" s="117">
        <v>9</v>
      </c>
    </row>
    <row r="48" spans="1:13" ht="30.75" customHeight="1" x14ac:dyDescent="0.25">
      <c r="A48" s="51">
        <v>1</v>
      </c>
      <c r="B48" s="64">
        <v>804</v>
      </c>
      <c r="C48" s="35" t="s">
        <v>32</v>
      </c>
      <c r="D48" s="52" t="s">
        <v>33</v>
      </c>
      <c r="E48" s="240">
        <v>444</v>
      </c>
      <c r="F48" s="241"/>
      <c r="G48" s="242"/>
      <c r="H48" s="121"/>
      <c r="I48" s="123">
        <v>0.23</v>
      </c>
      <c r="J48" s="122">
        <f>H48*1.23</f>
        <v>0</v>
      </c>
      <c r="K48" s="122">
        <f>E48*H48</f>
        <v>0</v>
      </c>
      <c r="L48" s="115">
        <f>E48*J48</f>
        <v>0</v>
      </c>
    </row>
    <row r="49" spans="1:12" ht="25.5" x14ac:dyDescent="0.25">
      <c r="A49" s="51">
        <v>2</v>
      </c>
      <c r="B49" s="64">
        <v>804</v>
      </c>
      <c r="C49" s="35" t="s">
        <v>32</v>
      </c>
      <c r="D49" s="52" t="s">
        <v>34</v>
      </c>
      <c r="E49" s="240">
        <v>30</v>
      </c>
      <c r="F49" s="241"/>
      <c r="G49" s="242"/>
      <c r="H49" s="121"/>
      <c r="I49" s="123">
        <v>0.23</v>
      </c>
      <c r="J49" s="122">
        <f>H49*1.23</f>
        <v>0</v>
      </c>
      <c r="K49" s="122">
        <f>E49*H49</f>
        <v>0</v>
      </c>
      <c r="L49" s="115">
        <f>E49*J49</f>
        <v>0</v>
      </c>
    </row>
    <row r="50" spans="1:12" ht="15" customHeight="1" x14ac:dyDescent="0.25">
      <c r="A50" s="249" t="s">
        <v>19</v>
      </c>
      <c r="B50" s="250"/>
      <c r="C50" s="250"/>
      <c r="D50" s="251"/>
      <c r="E50" s="252" t="s">
        <v>45</v>
      </c>
      <c r="F50" s="253"/>
      <c r="G50" s="254"/>
      <c r="H50" s="38" t="s">
        <v>15</v>
      </c>
      <c r="I50" s="249" t="s">
        <v>15</v>
      </c>
      <c r="J50" s="250"/>
      <c r="K50" s="251"/>
      <c r="L50" s="39">
        <f>L48+L49</f>
        <v>0</v>
      </c>
    </row>
    <row r="52" spans="1:12" ht="15.75" thickBot="1" x14ac:dyDescent="0.3"/>
    <row r="53" spans="1:12" ht="16.5" thickTop="1" thickBot="1" x14ac:dyDescent="0.3">
      <c r="A53" s="214" t="s">
        <v>95</v>
      </c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6"/>
    </row>
    <row r="54" spans="1:12" ht="15.75" thickTop="1" x14ac:dyDescent="0.25">
      <c r="A54" s="217" t="s">
        <v>1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9"/>
    </row>
    <row r="55" spans="1:12" ht="63.75" customHeight="1" x14ac:dyDescent="0.25">
      <c r="A55" s="32" t="s">
        <v>2</v>
      </c>
      <c r="B55" s="54" t="s">
        <v>4</v>
      </c>
      <c r="C55" s="54" t="s">
        <v>4</v>
      </c>
      <c r="D55" s="59" t="s">
        <v>5</v>
      </c>
      <c r="E55" s="231" t="s">
        <v>29</v>
      </c>
      <c r="F55" s="232"/>
      <c r="G55" s="233"/>
      <c r="H55" s="126" t="s">
        <v>30</v>
      </c>
      <c r="I55" s="130" t="s">
        <v>9</v>
      </c>
      <c r="J55" s="130" t="s">
        <v>41</v>
      </c>
      <c r="K55" s="128" t="s">
        <v>22</v>
      </c>
      <c r="L55" s="129" t="s">
        <v>25</v>
      </c>
    </row>
    <row r="56" spans="1:12" x14ac:dyDescent="0.25">
      <c r="A56" s="33">
        <v>1</v>
      </c>
      <c r="B56" s="55">
        <v>2</v>
      </c>
      <c r="C56" s="55">
        <v>2</v>
      </c>
      <c r="D56" s="61">
        <v>3</v>
      </c>
      <c r="E56" s="234">
        <v>4</v>
      </c>
      <c r="F56" s="235"/>
      <c r="G56" s="236"/>
      <c r="H56" s="124">
        <v>5</v>
      </c>
      <c r="I56" s="127">
        <v>6</v>
      </c>
      <c r="J56" s="127">
        <v>7</v>
      </c>
      <c r="K56" s="127">
        <v>8</v>
      </c>
      <c r="L56" s="127">
        <v>9</v>
      </c>
    </row>
    <row r="57" spans="1:12" ht="30.75" customHeight="1" x14ac:dyDescent="0.25">
      <c r="A57" s="51">
        <v>1</v>
      </c>
      <c r="B57" s="64">
        <v>804</v>
      </c>
      <c r="C57" s="35" t="s">
        <v>32</v>
      </c>
      <c r="D57" s="52" t="s">
        <v>33</v>
      </c>
      <c r="E57" s="240">
        <v>146</v>
      </c>
      <c r="F57" s="241"/>
      <c r="G57" s="242"/>
      <c r="H57" s="131"/>
      <c r="I57" s="134">
        <v>0.23</v>
      </c>
      <c r="J57" s="133">
        <f>H57*1.23</f>
        <v>0</v>
      </c>
      <c r="K57" s="133">
        <f>E57*H57</f>
        <v>0</v>
      </c>
      <c r="L57" s="125">
        <f>E57*J57</f>
        <v>0</v>
      </c>
    </row>
    <row r="58" spans="1:12" ht="25.5" x14ac:dyDescent="0.25">
      <c r="A58" s="51">
        <v>2</v>
      </c>
      <c r="B58" s="64">
        <v>804</v>
      </c>
      <c r="C58" s="35" t="s">
        <v>32</v>
      </c>
      <c r="D58" s="52" t="s">
        <v>34</v>
      </c>
      <c r="E58" s="240">
        <v>124</v>
      </c>
      <c r="F58" s="241"/>
      <c r="G58" s="242"/>
      <c r="H58" s="131"/>
      <c r="I58" s="134">
        <v>0.23</v>
      </c>
      <c r="J58" s="133">
        <f>H58*1.23</f>
        <v>0</v>
      </c>
      <c r="K58" s="133">
        <f>E58*H58</f>
        <v>0</v>
      </c>
      <c r="L58" s="125">
        <f>E58*J58</f>
        <v>0</v>
      </c>
    </row>
    <row r="59" spans="1:12" ht="15" customHeight="1" x14ac:dyDescent="0.25">
      <c r="A59" s="249" t="s">
        <v>19</v>
      </c>
      <c r="B59" s="250"/>
      <c r="C59" s="250"/>
      <c r="D59" s="251"/>
      <c r="E59" s="252" t="s">
        <v>45</v>
      </c>
      <c r="F59" s="253"/>
      <c r="G59" s="254"/>
      <c r="H59" s="38" t="s">
        <v>15</v>
      </c>
      <c r="I59" s="249" t="s">
        <v>15</v>
      </c>
      <c r="J59" s="250"/>
      <c r="K59" s="251"/>
      <c r="L59" s="39">
        <f>L57+L58</f>
        <v>0</v>
      </c>
    </row>
    <row r="61" spans="1:12" ht="15.75" thickBot="1" x14ac:dyDescent="0.3"/>
    <row r="62" spans="1:12" ht="16.5" thickTop="1" thickBot="1" x14ac:dyDescent="0.3">
      <c r="A62" s="214" t="s">
        <v>96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15"/>
      <c r="L62" s="216"/>
    </row>
    <row r="63" spans="1:12" ht="15.75" thickTop="1" x14ac:dyDescent="0.25">
      <c r="A63" s="217" t="s">
        <v>1</v>
      </c>
      <c r="B63" s="218"/>
      <c r="C63" s="218"/>
      <c r="D63" s="218"/>
      <c r="E63" s="218"/>
      <c r="F63" s="218"/>
      <c r="G63" s="218"/>
      <c r="H63" s="218"/>
      <c r="I63" s="218"/>
      <c r="J63" s="218"/>
      <c r="K63" s="218"/>
      <c r="L63" s="219"/>
    </row>
    <row r="64" spans="1:12" ht="51" customHeight="1" x14ac:dyDescent="0.25">
      <c r="A64" s="32" t="s">
        <v>2</v>
      </c>
      <c r="B64" s="54" t="s">
        <v>4</v>
      </c>
      <c r="C64" s="54" t="s">
        <v>4</v>
      </c>
      <c r="D64" s="59" t="s">
        <v>5</v>
      </c>
      <c r="E64" s="231" t="s">
        <v>35</v>
      </c>
      <c r="F64" s="232"/>
      <c r="G64" s="233"/>
      <c r="H64" s="126" t="s">
        <v>36</v>
      </c>
      <c r="I64" s="130" t="s">
        <v>9</v>
      </c>
      <c r="J64" s="130" t="s">
        <v>40</v>
      </c>
      <c r="K64" s="128" t="s">
        <v>22</v>
      </c>
      <c r="L64" s="129" t="s">
        <v>25</v>
      </c>
    </row>
    <row r="65" spans="1:12" x14ac:dyDescent="0.25">
      <c r="A65" s="33">
        <v>1</v>
      </c>
      <c r="B65" s="55">
        <v>2</v>
      </c>
      <c r="C65" s="55">
        <v>2</v>
      </c>
      <c r="D65" s="61">
        <v>3</v>
      </c>
      <c r="E65" s="234">
        <v>4</v>
      </c>
      <c r="F65" s="235"/>
      <c r="G65" s="236"/>
      <c r="H65" s="124">
        <v>5</v>
      </c>
      <c r="I65" s="127">
        <v>6</v>
      </c>
      <c r="J65" s="127">
        <v>7</v>
      </c>
      <c r="K65" s="127">
        <v>8</v>
      </c>
      <c r="L65" s="127">
        <v>9</v>
      </c>
    </row>
    <row r="66" spans="1:12" ht="25.5" x14ac:dyDescent="0.25">
      <c r="A66" s="51">
        <v>1</v>
      </c>
      <c r="B66" s="64">
        <v>804</v>
      </c>
      <c r="C66" s="35" t="s">
        <v>32</v>
      </c>
      <c r="D66" s="52" t="s">
        <v>33</v>
      </c>
      <c r="E66" s="240">
        <v>80</v>
      </c>
      <c r="F66" s="241"/>
      <c r="G66" s="242"/>
      <c r="H66" s="131"/>
      <c r="I66" s="134">
        <v>0.08</v>
      </c>
      <c r="J66" s="93">
        <f>H66*1.08</f>
        <v>0</v>
      </c>
      <c r="K66" s="93">
        <f>E66*H66</f>
        <v>0</v>
      </c>
      <c r="L66" s="125">
        <f>E66*J66</f>
        <v>0</v>
      </c>
    </row>
    <row r="67" spans="1:12" x14ac:dyDescent="0.25">
      <c r="A67" s="249" t="s">
        <v>19</v>
      </c>
      <c r="B67" s="250"/>
      <c r="C67" s="250"/>
      <c r="D67" s="251"/>
      <c r="E67" s="252" t="s">
        <v>15</v>
      </c>
      <c r="F67" s="253"/>
      <c r="G67" s="254"/>
      <c r="H67" s="38" t="s">
        <v>15</v>
      </c>
      <c r="I67" s="249" t="s">
        <v>15</v>
      </c>
      <c r="J67" s="250"/>
      <c r="K67" s="251"/>
      <c r="L67" s="39">
        <f>L66</f>
        <v>0</v>
      </c>
    </row>
    <row r="69" spans="1:12" ht="15.75" thickBot="1" x14ac:dyDescent="0.3"/>
    <row r="70" spans="1:12" ht="16.5" thickTop="1" thickBot="1" x14ac:dyDescent="0.3">
      <c r="A70" s="214" t="s">
        <v>97</v>
      </c>
      <c r="B70" s="215"/>
      <c r="C70" s="215"/>
      <c r="D70" s="215"/>
      <c r="E70" s="215"/>
      <c r="F70" s="215"/>
      <c r="G70" s="215"/>
      <c r="H70" s="215"/>
      <c r="I70" s="215"/>
      <c r="J70" s="215"/>
      <c r="K70" s="215"/>
      <c r="L70" s="216"/>
    </row>
    <row r="71" spans="1:12" ht="15.75" thickTop="1" x14ac:dyDescent="0.25">
      <c r="A71" s="217" t="s">
        <v>1</v>
      </c>
      <c r="B71" s="218"/>
      <c r="C71" s="218"/>
      <c r="D71" s="218"/>
      <c r="E71" s="218"/>
      <c r="F71" s="218"/>
      <c r="G71" s="218"/>
      <c r="H71" s="218"/>
      <c r="I71" s="218"/>
      <c r="J71" s="218"/>
      <c r="K71" s="218"/>
      <c r="L71" s="219"/>
    </row>
    <row r="72" spans="1:12" ht="51" customHeight="1" x14ac:dyDescent="0.25">
      <c r="A72" s="32" t="s">
        <v>2</v>
      </c>
      <c r="B72" s="54" t="s">
        <v>4</v>
      </c>
      <c r="C72" s="54" t="s">
        <v>4</v>
      </c>
      <c r="D72" s="59" t="s">
        <v>5</v>
      </c>
      <c r="E72" s="231" t="s">
        <v>31</v>
      </c>
      <c r="F72" s="232"/>
      <c r="G72" s="233"/>
      <c r="H72" s="126" t="s">
        <v>37</v>
      </c>
      <c r="I72" s="130" t="s">
        <v>9</v>
      </c>
      <c r="J72" s="129" t="s">
        <v>39</v>
      </c>
      <c r="K72" s="128" t="s">
        <v>22</v>
      </c>
      <c r="L72" s="129" t="s">
        <v>25</v>
      </c>
    </row>
    <row r="73" spans="1:12" x14ac:dyDescent="0.25">
      <c r="A73" s="33">
        <v>1</v>
      </c>
      <c r="B73" s="55">
        <v>2</v>
      </c>
      <c r="C73" s="55">
        <v>2</v>
      </c>
      <c r="D73" s="61">
        <v>3</v>
      </c>
      <c r="E73" s="234">
        <v>4</v>
      </c>
      <c r="F73" s="235"/>
      <c r="G73" s="236"/>
      <c r="H73" s="124">
        <v>5</v>
      </c>
      <c r="I73" s="127">
        <v>6</v>
      </c>
      <c r="J73" s="127">
        <v>7</v>
      </c>
      <c r="K73" s="127">
        <v>8</v>
      </c>
      <c r="L73" s="127">
        <v>9</v>
      </c>
    </row>
    <row r="74" spans="1:12" ht="25.5" x14ac:dyDescent="0.25">
      <c r="A74" s="51">
        <v>1</v>
      </c>
      <c r="B74" s="64">
        <v>804</v>
      </c>
      <c r="C74" s="35" t="s">
        <v>32</v>
      </c>
      <c r="D74" s="52" t="s">
        <v>33</v>
      </c>
      <c r="E74" s="240">
        <v>20</v>
      </c>
      <c r="F74" s="241"/>
      <c r="G74" s="242"/>
      <c r="H74" s="131"/>
      <c r="I74" s="134">
        <v>0.08</v>
      </c>
      <c r="J74" s="93">
        <f>H74*1.08</f>
        <v>0</v>
      </c>
      <c r="K74" s="93">
        <f>E74*H74</f>
        <v>0</v>
      </c>
      <c r="L74" s="125">
        <f>E74*J74</f>
        <v>0</v>
      </c>
    </row>
    <row r="75" spans="1:12" x14ac:dyDescent="0.25">
      <c r="A75" s="249" t="s">
        <v>19</v>
      </c>
      <c r="B75" s="250"/>
      <c r="C75" s="250"/>
      <c r="D75" s="251"/>
      <c r="E75" s="252" t="s">
        <v>15</v>
      </c>
      <c r="F75" s="253"/>
      <c r="G75" s="254"/>
      <c r="H75" s="38" t="s">
        <v>15</v>
      </c>
      <c r="I75" s="249" t="s">
        <v>15</v>
      </c>
      <c r="J75" s="250"/>
      <c r="K75" s="251"/>
      <c r="L75" s="39">
        <f>L74</f>
        <v>0</v>
      </c>
    </row>
  </sheetData>
  <mergeCells count="85">
    <mergeCell ref="A75:D75"/>
    <mergeCell ref="E75:G75"/>
    <mergeCell ref="I75:K75"/>
    <mergeCell ref="A70:L70"/>
    <mergeCell ref="A71:L71"/>
    <mergeCell ref="E72:G72"/>
    <mergeCell ref="A67:D67"/>
    <mergeCell ref="E67:G67"/>
    <mergeCell ref="I67:K67"/>
    <mergeCell ref="E73:G73"/>
    <mergeCell ref="E74:G74"/>
    <mergeCell ref="A62:L62"/>
    <mergeCell ref="A63:L63"/>
    <mergeCell ref="E64:G64"/>
    <mergeCell ref="E65:G65"/>
    <mergeCell ref="E66:G66"/>
    <mergeCell ref="A53:L53"/>
    <mergeCell ref="A54:L54"/>
    <mergeCell ref="E49:G49"/>
    <mergeCell ref="E48:G48"/>
    <mergeCell ref="A59:D59"/>
    <mergeCell ref="E59:G59"/>
    <mergeCell ref="I59:K59"/>
    <mergeCell ref="E58:G58"/>
    <mergeCell ref="E57:G57"/>
    <mergeCell ref="E56:G56"/>
    <mergeCell ref="E55:G55"/>
    <mergeCell ref="E46:G46"/>
    <mergeCell ref="A50:D50"/>
    <mergeCell ref="E50:G50"/>
    <mergeCell ref="I50:K50"/>
    <mergeCell ref="E47:G47"/>
    <mergeCell ref="A45:L45"/>
    <mergeCell ref="E41:G41"/>
    <mergeCell ref="E40:G40"/>
    <mergeCell ref="A42:D42"/>
    <mergeCell ref="E42:G42"/>
    <mergeCell ref="I42:K42"/>
    <mergeCell ref="A36:L36"/>
    <mergeCell ref="A37:L37"/>
    <mergeCell ref="E38:G38"/>
    <mergeCell ref="E39:G39"/>
    <mergeCell ref="A44:L44"/>
    <mergeCell ref="E32:F32"/>
    <mergeCell ref="G32:H32"/>
    <mergeCell ref="B33:D33"/>
    <mergeCell ref="E33:F33"/>
    <mergeCell ref="G33:H33"/>
    <mergeCell ref="E31:F31"/>
    <mergeCell ref="G31:H31"/>
    <mergeCell ref="B23:D23"/>
    <mergeCell ref="C24:G24"/>
    <mergeCell ref="C25:G25"/>
    <mergeCell ref="A28:M28"/>
    <mergeCell ref="A29:M29"/>
    <mergeCell ref="A14:M14"/>
    <mergeCell ref="A16:M16"/>
    <mergeCell ref="E30:F30"/>
    <mergeCell ref="G30:H30"/>
    <mergeCell ref="A21:A22"/>
    <mergeCell ref="B21:B22"/>
    <mergeCell ref="C21:C22"/>
    <mergeCell ref="D21:D22"/>
    <mergeCell ref="J21:J22"/>
    <mergeCell ref="A19:A20"/>
    <mergeCell ref="B19:B20"/>
    <mergeCell ref="C19:C20"/>
    <mergeCell ref="D19:D20"/>
    <mergeCell ref="J19:J20"/>
    <mergeCell ref="G7:M7"/>
    <mergeCell ref="G11:M11"/>
    <mergeCell ref="B8:D8"/>
    <mergeCell ref="B9:D9"/>
    <mergeCell ref="B10:D10"/>
    <mergeCell ref="E8:F8"/>
    <mergeCell ref="E9:F9"/>
    <mergeCell ref="E10:F10"/>
    <mergeCell ref="E7:F7"/>
    <mergeCell ref="E11:F11"/>
    <mergeCell ref="K1:O1"/>
    <mergeCell ref="N4:O4"/>
    <mergeCell ref="E6:F6"/>
    <mergeCell ref="D2:M2"/>
    <mergeCell ref="D3:M3"/>
    <mergeCell ref="G6:M6"/>
  </mergeCells>
  <pageMargins left="0.23611111111111099" right="0.23611111111111099" top="0.74791666666666701" bottom="0.74791666666666701" header="0.51180555555555496" footer="0.51180555555555496"/>
  <pageSetup paperSize="8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Fryziak Agnieszka</cp:lastModifiedBy>
  <cp:revision>1</cp:revision>
  <cp:lastPrinted>2023-10-06T11:27:32Z</cp:lastPrinted>
  <dcterms:created xsi:type="dcterms:W3CDTF">2017-02-22T08:47:15Z</dcterms:created>
  <dcterms:modified xsi:type="dcterms:W3CDTF">2024-12-30T13:38:27Z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InformacjePubliczneInformacjeSektoraPublicznego</vt:lpwstr>
  </property>
  <property fmtid="{D5CDD505-2E9C-101B-9397-08002B2CF9AE}" pid="9" name="MFClassifiedBy">
    <vt:lpwstr>UxC4dwLulzfINJ8nQH+xvX5LNGipWa4BRSZhPgxsCvniOD64xs+iIy2LvXlU4Ph+wGhZ6PCjqwAm+PJuCm5SVw==</vt:lpwstr>
  </property>
  <property fmtid="{D5CDD505-2E9C-101B-9397-08002B2CF9AE}" pid="10" name="MFClassificationDate">
    <vt:lpwstr>2022-10-10T08:38:53.2612544+02:00</vt:lpwstr>
  </property>
  <property fmtid="{D5CDD505-2E9C-101B-9397-08002B2CF9AE}" pid="11" name="MFClassifiedBySID">
    <vt:lpwstr>UxC4dwLulzfINJ8nQH+xvX5LNGipWa4BRSZhPgxsCvm42mrIC/DSDv0ggS+FjUN/2v1BBotkLlY5aAiEhoi6uU2NzDycfe+LaPcv4y0OduKvaPecRQ9rptx16h9t+62K</vt:lpwstr>
  </property>
  <property fmtid="{D5CDD505-2E9C-101B-9397-08002B2CF9AE}" pid="12" name="MFGRNItemId">
    <vt:lpwstr>GRN-6c4a740f-220e-4d2a-b316-b9cbfb625e33</vt:lpwstr>
  </property>
  <property fmtid="{D5CDD505-2E9C-101B-9397-08002B2CF9AE}" pid="13" name="MFHash">
    <vt:lpwstr>V/ZAunRf4D6tFRTkhKLY5qBqOq0KllK8YZqol2ce7sQ=</vt:lpwstr>
  </property>
  <property fmtid="{D5CDD505-2E9C-101B-9397-08002B2CF9AE}" pid="14" name="MFVisualMarkingsSettings">
    <vt:lpwstr>HeaderAlignment=1;FooterAlignment=1</vt:lpwstr>
  </property>
  <property fmtid="{D5CDD505-2E9C-101B-9397-08002B2CF9AE}" pid="15" name="DLPManualFileClassification">
    <vt:lpwstr>{2755b7d9-e53d-4779-a40c-03797dcf43b3}</vt:lpwstr>
  </property>
  <property fmtid="{D5CDD505-2E9C-101B-9397-08002B2CF9AE}" pid="16" name="MFRefresh">
    <vt:lpwstr>False</vt:lpwstr>
  </property>
</Properties>
</file>