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2025_8 Dostawa Energii\"/>
    </mc:Choice>
  </mc:AlternateContent>
  <xr:revisionPtr revIDLastSave="0" documentId="13_ncr:1_{F5D26C85-F8B9-486D-A482-DB67888A5F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ykaz PPEE" sheetId="1" r:id="rId1"/>
  </sheets>
  <definedNames>
    <definedName name="_xlnm._FilterDatabase" localSheetId="0" hidden="1">'Wykaz PPEE'!$E$1:$E$295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20" i="1" l="1"/>
  <c r="J120" i="1"/>
  <c r="I120" i="1"/>
  <c r="K98" i="1"/>
  <c r="J98" i="1"/>
  <c r="I98" i="1"/>
  <c r="K200" i="1"/>
  <c r="J200" i="1"/>
  <c r="I200" i="1"/>
  <c r="K147" i="1"/>
  <c r="K148" i="1"/>
  <c r="J147" i="1"/>
  <c r="J148" i="1"/>
  <c r="I147" i="1"/>
  <c r="I148" i="1"/>
  <c r="K146" i="1"/>
  <c r="J146" i="1"/>
  <c r="I146" i="1"/>
  <c r="K144" i="1"/>
  <c r="J144" i="1"/>
  <c r="I144" i="1"/>
  <c r="K136" i="1"/>
  <c r="J136" i="1"/>
  <c r="I136" i="1"/>
  <c r="K135" i="1"/>
  <c r="J135" i="1"/>
  <c r="I135" i="1"/>
  <c r="U120" i="1"/>
  <c r="T120" i="1"/>
  <c r="S120" i="1"/>
  <c r="P120" i="1"/>
  <c r="O120" i="1"/>
  <c r="N120" i="1"/>
  <c r="U119" i="1"/>
  <c r="T119" i="1"/>
  <c r="S119" i="1"/>
  <c r="P119" i="1"/>
  <c r="O119" i="1"/>
  <c r="N119" i="1"/>
  <c r="K119" i="1"/>
  <c r="J119" i="1"/>
  <c r="I119" i="1"/>
  <c r="K117" i="1"/>
  <c r="J117" i="1"/>
  <c r="I117" i="1"/>
  <c r="K116" i="1"/>
  <c r="J116" i="1"/>
  <c r="I116" i="1"/>
  <c r="K111" i="1"/>
  <c r="J111" i="1"/>
  <c r="I111" i="1"/>
  <c r="K104" i="1"/>
  <c r="K105" i="1"/>
  <c r="J104" i="1"/>
  <c r="J105" i="1"/>
  <c r="I104" i="1"/>
  <c r="I105" i="1"/>
  <c r="K101" i="1"/>
  <c r="J101" i="1"/>
  <c r="I101" i="1"/>
  <c r="P93" i="1"/>
  <c r="O93" i="1"/>
  <c r="N93" i="1"/>
  <c r="K90" i="1"/>
  <c r="K91" i="1"/>
  <c r="K92" i="1"/>
  <c r="K93" i="1"/>
  <c r="K89" i="1"/>
  <c r="J90" i="1"/>
  <c r="J91" i="1"/>
  <c r="J92" i="1"/>
  <c r="J93" i="1"/>
  <c r="J89" i="1"/>
  <c r="I90" i="1"/>
  <c r="I91" i="1"/>
  <c r="I92" i="1"/>
  <c r="I93" i="1"/>
  <c r="I89" i="1"/>
  <c r="K65" i="1"/>
  <c r="J65" i="1"/>
  <c r="I65" i="1"/>
  <c r="P33" i="1"/>
  <c r="U181" i="1"/>
  <c r="U182" i="1"/>
  <c r="U183" i="1"/>
  <c r="U184" i="1"/>
  <c r="U185" i="1"/>
  <c r="U186" i="1"/>
  <c r="U180" i="1"/>
  <c r="U141" i="1"/>
  <c r="U134" i="1"/>
  <c r="U133" i="1"/>
  <c r="U132" i="1"/>
  <c r="U123" i="1"/>
  <c r="U121" i="1"/>
  <c r="U103" i="1"/>
  <c r="U93" i="1"/>
  <c r="U87" i="1"/>
  <c r="U86" i="1"/>
  <c r="U84" i="1"/>
  <c r="U83" i="1"/>
  <c r="U82" i="1"/>
  <c r="U81" i="1"/>
  <c r="U80" i="1"/>
  <c r="U69" i="1"/>
  <c r="U70" i="1"/>
  <c r="U71" i="1"/>
  <c r="U72" i="1"/>
  <c r="U73" i="1"/>
  <c r="U74" i="1"/>
  <c r="U75" i="1"/>
  <c r="U68" i="1"/>
  <c r="U67" i="1"/>
  <c r="U66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45" i="1"/>
  <c r="U43" i="1"/>
  <c r="U42" i="1"/>
  <c r="U41" i="1"/>
  <c r="U38" i="1"/>
  <c r="U37" i="1"/>
  <c r="U36" i="1"/>
  <c r="U35" i="1"/>
  <c r="U34" i="1"/>
  <c r="U25" i="1"/>
  <c r="U26" i="1"/>
  <c r="U27" i="1"/>
  <c r="U28" i="1"/>
  <c r="U29" i="1"/>
  <c r="U30" i="1"/>
  <c r="U31" i="1"/>
  <c r="U24" i="1"/>
  <c r="U13" i="1"/>
  <c r="U14" i="1"/>
  <c r="U15" i="1"/>
  <c r="U16" i="1"/>
  <c r="U17" i="1"/>
  <c r="U18" i="1"/>
  <c r="U19" i="1"/>
  <c r="U20" i="1"/>
  <c r="U21" i="1"/>
  <c r="U22" i="1"/>
  <c r="U12" i="1"/>
  <c r="U7" i="1"/>
  <c r="U8" i="1"/>
  <c r="U9" i="1"/>
  <c r="U10" i="1"/>
  <c r="U6" i="1"/>
  <c r="T181" i="1"/>
  <c r="T182" i="1"/>
  <c r="T183" i="1"/>
  <c r="T184" i="1"/>
  <c r="T185" i="1"/>
  <c r="T186" i="1"/>
  <c r="T180" i="1"/>
  <c r="T141" i="1"/>
  <c r="T134" i="1"/>
  <c r="T133" i="1"/>
  <c r="T132" i="1"/>
  <c r="T123" i="1"/>
  <c r="T121" i="1"/>
  <c r="T103" i="1"/>
  <c r="T93" i="1"/>
  <c r="T87" i="1"/>
  <c r="T86" i="1"/>
  <c r="T84" i="1"/>
  <c r="T83" i="1"/>
  <c r="T82" i="1"/>
  <c r="T81" i="1"/>
  <c r="T80" i="1"/>
  <c r="T67" i="1"/>
  <c r="T68" i="1"/>
  <c r="T69" i="1"/>
  <c r="T70" i="1"/>
  <c r="T71" i="1"/>
  <c r="T72" i="1"/>
  <c r="T73" i="1"/>
  <c r="T74" i="1"/>
  <c r="T75" i="1"/>
  <c r="T6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46" i="1"/>
  <c r="T45" i="1"/>
  <c r="T43" i="1"/>
  <c r="T42" i="1"/>
  <c r="T41" i="1"/>
  <c r="T38" i="1"/>
  <c r="T37" i="1"/>
  <c r="T36" i="1"/>
  <c r="T35" i="1"/>
  <c r="T34" i="1"/>
  <c r="T25" i="1"/>
  <c r="T26" i="1"/>
  <c r="T27" i="1"/>
  <c r="T28" i="1"/>
  <c r="T29" i="1"/>
  <c r="T30" i="1"/>
  <c r="T31" i="1"/>
  <c r="T24" i="1"/>
  <c r="T13" i="1"/>
  <c r="T14" i="1"/>
  <c r="T15" i="1"/>
  <c r="T16" i="1"/>
  <c r="T17" i="1"/>
  <c r="T18" i="1"/>
  <c r="T19" i="1"/>
  <c r="T20" i="1"/>
  <c r="T21" i="1"/>
  <c r="T22" i="1"/>
  <c r="T12" i="1"/>
  <c r="T7" i="1"/>
  <c r="T8" i="1"/>
  <c r="T9" i="1"/>
  <c r="T10" i="1"/>
  <c r="T6" i="1"/>
  <c r="S181" i="1"/>
  <c r="S182" i="1"/>
  <c r="S183" i="1"/>
  <c r="S184" i="1"/>
  <c r="S185" i="1"/>
  <c r="S186" i="1"/>
  <c r="S180" i="1"/>
  <c r="S141" i="1"/>
  <c r="S134" i="1"/>
  <c r="S133" i="1"/>
  <c r="S132" i="1"/>
  <c r="S123" i="1"/>
  <c r="S121" i="1"/>
  <c r="S103" i="1"/>
  <c r="S93" i="1"/>
  <c r="S87" i="1"/>
  <c r="S86" i="1"/>
  <c r="S84" i="1"/>
  <c r="S83" i="1"/>
  <c r="S82" i="1"/>
  <c r="S81" i="1"/>
  <c r="S80" i="1"/>
  <c r="S67" i="1"/>
  <c r="S68" i="1"/>
  <c r="S69" i="1"/>
  <c r="S70" i="1"/>
  <c r="S71" i="1"/>
  <c r="S72" i="1"/>
  <c r="S73" i="1"/>
  <c r="S74" i="1"/>
  <c r="S75" i="1"/>
  <c r="S66" i="1"/>
  <c r="S56" i="1"/>
  <c r="S57" i="1"/>
  <c r="S58" i="1"/>
  <c r="S59" i="1"/>
  <c r="S60" i="1"/>
  <c r="S61" i="1"/>
  <c r="S62" i="1"/>
  <c r="S63" i="1"/>
  <c r="S64" i="1"/>
  <c r="S55" i="1"/>
  <c r="S54" i="1"/>
  <c r="S53" i="1"/>
  <c r="S52" i="1"/>
  <c r="S51" i="1"/>
  <c r="S50" i="1"/>
  <c r="S49" i="1"/>
  <c r="S48" i="1"/>
  <c r="S47" i="1"/>
  <c r="S46" i="1"/>
  <c r="S45" i="1"/>
  <c r="S43" i="1"/>
  <c r="S42" i="1"/>
  <c r="S41" i="1"/>
  <c r="S35" i="1"/>
  <c r="S36" i="1"/>
  <c r="S37" i="1"/>
  <c r="S38" i="1"/>
  <c r="S34" i="1"/>
  <c r="S25" i="1"/>
  <c r="S26" i="1"/>
  <c r="S27" i="1"/>
  <c r="S28" i="1"/>
  <c r="S29" i="1"/>
  <c r="S30" i="1"/>
  <c r="S31" i="1"/>
  <c r="S24" i="1"/>
  <c r="S13" i="1"/>
  <c r="S14" i="1"/>
  <c r="S15" i="1"/>
  <c r="S16" i="1"/>
  <c r="S17" i="1"/>
  <c r="S18" i="1"/>
  <c r="S19" i="1"/>
  <c r="S20" i="1"/>
  <c r="S21" i="1"/>
  <c r="S22" i="1"/>
  <c r="S12" i="1"/>
  <c r="S7" i="1"/>
  <c r="S8" i="1"/>
  <c r="S9" i="1"/>
  <c r="S10" i="1"/>
  <c r="S6" i="1"/>
  <c r="H6" i="1"/>
  <c r="M6" i="1"/>
  <c r="P181" i="1"/>
  <c r="P182" i="1"/>
  <c r="P183" i="1"/>
  <c r="P184" i="1"/>
  <c r="P185" i="1"/>
  <c r="P186" i="1"/>
  <c r="P180" i="1"/>
  <c r="P141" i="1"/>
  <c r="P134" i="1"/>
  <c r="P133" i="1"/>
  <c r="P132" i="1"/>
  <c r="P123" i="1"/>
  <c r="P121" i="1"/>
  <c r="P103" i="1"/>
  <c r="P87" i="1"/>
  <c r="P86" i="1"/>
  <c r="P84" i="1"/>
  <c r="P83" i="1"/>
  <c r="P82" i="1"/>
  <c r="P81" i="1"/>
  <c r="P80" i="1"/>
  <c r="P67" i="1"/>
  <c r="P68" i="1"/>
  <c r="P69" i="1"/>
  <c r="P70" i="1"/>
  <c r="P71" i="1"/>
  <c r="P72" i="1"/>
  <c r="P73" i="1"/>
  <c r="P74" i="1"/>
  <c r="P75" i="1"/>
  <c r="P66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45" i="1"/>
  <c r="P43" i="1"/>
  <c r="P42" i="1"/>
  <c r="P41" i="1"/>
  <c r="P34" i="1"/>
  <c r="P35" i="1"/>
  <c r="P36" i="1"/>
  <c r="P37" i="1"/>
  <c r="P38" i="1"/>
  <c r="P25" i="1"/>
  <c r="P26" i="1"/>
  <c r="P27" i="1"/>
  <c r="P28" i="1"/>
  <c r="P29" i="1"/>
  <c r="P30" i="1"/>
  <c r="P31" i="1"/>
  <c r="P24" i="1"/>
  <c r="P13" i="1"/>
  <c r="P14" i="1"/>
  <c r="P15" i="1"/>
  <c r="P16" i="1"/>
  <c r="P17" i="1"/>
  <c r="P18" i="1"/>
  <c r="P19" i="1"/>
  <c r="P20" i="1"/>
  <c r="P21" i="1"/>
  <c r="P22" i="1"/>
  <c r="P12" i="1"/>
  <c r="P7" i="1"/>
  <c r="P8" i="1"/>
  <c r="P9" i="1"/>
  <c r="P10" i="1"/>
  <c r="P6" i="1"/>
  <c r="O186" i="1"/>
  <c r="O185" i="1"/>
  <c r="O184" i="1"/>
  <c r="O183" i="1"/>
  <c r="O182" i="1"/>
  <c r="O181" i="1"/>
  <c r="O180" i="1"/>
  <c r="O141" i="1"/>
  <c r="O134" i="1"/>
  <c r="O133" i="1"/>
  <c r="O132" i="1"/>
  <c r="O123" i="1"/>
  <c r="O121" i="1"/>
  <c r="O103" i="1"/>
  <c r="O87" i="1"/>
  <c r="O86" i="1"/>
  <c r="O84" i="1"/>
  <c r="O83" i="1"/>
  <c r="O82" i="1"/>
  <c r="O81" i="1"/>
  <c r="O80" i="1"/>
  <c r="O67" i="1"/>
  <c r="O68" i="1"/>
  <c r="O69" i="1"/>
  <c r="O70" i="1"/>
  <c r="O71" i="1"/>
  <c r="O72" i="1"/>
  <c r="O73" i="1"/>
  <c r="O74" i="1"/>
  <c r="O75" i="1"/>
  <c r="O66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45" i="1"/>
  <c r="O43" i="1"/>
  <c r="O42" i="1"/>
  <c r="O41" i="1"/>
  <c r="O38" i="1"/>
  <c r="O37" i="1"/>
  <c r="O36" i="1"/>
  <c r="O35" i="1"/>
  <c r="O34" i="1"/>
  <c r="O25" i="1"/>
  <c r="O26" i="1"/>
  <c r="O27" i="1"/>
  <c r="O28" i="1"/>
  <c r="O29" i="1"/>
  <c r="O30" i="1"/>
  <c r="O31" i="1"/>
  <c r="O24" i="1"/>
  <c r="O13" i="1"/>
  <c r="O14" i="1"/>
  <c r="O15" i="1"/>
  <c r="O16" i="1"/>
  <c r="O17" i="1"/>
  <c r="O18" i="1"/>
  <c r="O19" i="1"/>
  <c r="O20" i="1"/>
  <c r="O21" i="1"/>
  <c r="O22" i="1"/>
  <c r="O12" i="1"/>
  <c r="O7" i="1"/>
  <c r="O8" i="1"/>
  <c r="O9" i="1"/>
  <c r="O10" i="1"/>
  <c r="O6" i="1"/>
  <c r="N181" i="1"/>
  <c r="N182" i="1"/>
  <c r="N183" i="1"/>
  <c r="N184" i="1"/>
  <c r="N185" i="1"/>
  <c r="N186" i="1"/>
  <c r="N180" i="1"/>
  <c r="N141" i="1"/>
  <c r="N134" i="1"/>
  <c r="N133" i="1"/>
  <c r="N132" i="1"/>
  <c r="N123" i="1"/>
  <c r="N121" i="1"/>
  <c r="N103" i="1"/>
  <c r="N87" i="1"/>
  <c r="N86" i="1"/>
  <c r="N84" i="1"/>
  <c r="N83" i="1"/>
  <c r="N82" i="1"/>
  <c r="N81" i="1"/>
  <c r="N80" i="1"/>
  <c r="N75" i="1"/>
  <c r="N74" i="1"/>
  <c r="N73" i="1"/>
  <c r="N72" i="1"/>
  <c r="N71" i="1"/>
  <c r="N70" i="1"/>
  <c r="N69" i="1"/>
  <c r="N68" i="1"/>
  <c r="N67" i="1"/>
  <c r="N6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45" i="1"/>
  <c r="N43" i="1"/>
  <c r="N42" i="1"/>
  <c r="N41" i="1"/>
  <c r="N38" i="1"/>
  <c r="N37" i="1"/>
  <c r="N36" i="1"/>
  <c r="N35" i="1"/>
  <c r="N34" i="1"/>
  <c r="N31" i="1"/>
  <c r="N30" i="1"/>
  <c r="N29" i="1"/>
  <c r="N28" i="1"/>
  <c r="N27" i="1"/>
  <c r="N26" i="1"/>
  <c r="N25" i="1"/>
  <c r="N24" i="1"/>
  <c r="N13" i="1"/>
  <c r="N14" i="1"/>
  <c r="N15" i="1"/>
  <c r="N16" i="1"/>
  <c r="N17" i="1"/>
  <c r="N18" i="1"/>
  <c r="N19" i="1"/>
  <c r="N20" i="1"/>
  <c r="N21" i="1"/>
  <c r="N22" i="1"/>
  <c r="N12" i="1"/>
  <c r="N7" i="1"/>
  <c r="N8" i="1"/>
  <c r="N9" i="1"/>
  <c r="N10" i="1"/>
  <c r="N6" i="1"/>
  <c r="I9" i="1"/>
  <c r="J39" i="1"/>
  <c r="K208" i="1"/>
  <c r="K207" i="1"/>
  <c r="K204" i="1"/>
  <c r="K203" i="1"/>
  <c r="K202" i="1"/>
  <c r="K201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180" i="1"/>
  <c r="K177" i="1"/>
  <c r="K176" i="1"/>
  <c r="K175" i="1"/>
  <c r="K174" i="1"/>
  <c r="K173" i="1"/>
  <c r="K172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58" i="1"/>
  <c r="K155" i="1"/>
  <c r="K154" i="1"/>
  <c r="K153" i="1"/>
  <c r="K152" i="1"/>
  <c r="K151" i="1"/>
  <c r="K150" i="1"/>
  <c r="K149" i="1"/>
  <c r="K145" i="1"/>
  <c r="K143" i="1"/>
  <c r="K142" i="1"/>
  <c r="K141" i="1"/>
  <c r="K137" i="1"/>
  <c r="K134" i="1"/>
  <c r="K133" i="1"/>
  <c r="K132" i="1"/>
  <c r="K127" i="1"/>
  <c r="K126" i="1"/>
  <c r="K125" i="1"/>
  <c r="K124" i="1"/>
  <c r="K123" i="1"/>
  <c r="K122" i="1"/>
  <c r="K121" i="1"/>
  <c r="K118" i="1"/>
  <c r="K115" i="1"/>
  <c r="K114" i="1"/>
  <c r="K112" i="1"/>
  <c r="K110" i="1"/>
  <c r="K109" i="1"/>
  <c r="K103" i="1"/>
  <c r="K102" i="1"/>
  <c r="K100" i="1"/>
  <c r="K97" i="1"/>
  <c r="K87" i="1"/>
  <c r="K86" i="1"/>
  <c r="K84" i="1"/>
  <c r="K83" i="1"/>
  <c r="K82" i="1"/>
  <c r="K81" i="1"/>
  <c r="K80" i="1"/>
  <c r="K78" i="1"/>
  <c r="K67" i="1"/>
  <c r="K68" i="1"/>
  <c r="K69" i="1"/>
  <c r="K70" i="1"/>
  <c r="K71" i="1"/>
  <c r="K72" i="1"/>
  <c r="K73" i="1"/>
  <c r="K74" i="1"/>
  <c r="K75" i="1"/>
  <c r="K66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45" i="1"/>
  <c r="K43" i="1"/>
  <c r="K42" i="1"/>
  <c r="K41" i="1"/>
  <c r="K38" i="1"/>
  <c r="K37" i="1"/>
  <c r="K36" i="1"/>
  <c r="K35" i="1"/>
  <c r="K3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6" i="1"/>
  <c r="J208" i="1"/>
  <c r="J207" i="1"/>
  <c r="J204" i="1"/>
  <c r="J203" i="1"/>
  <c r="J202" i="1"/>
  <c r="J201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180" i="1"/>
  <c r="J177" i="1"/>
  <c r="J176" i="1"/>
  <c r="J175" i="1"/>
  <c r="J174" i="1"/>
  <c r="J173" i="1"/>
  <c r="J172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58" i="1"/>
  <c r="J154" i="1"/>
  <c r="J153" i="1"/>
  <c r="J152" i="1"/>
  <c r="J151" i="1"/>
  <c r="J150" i="1"/>
  <c r="J149" i="1"/>
  <c r="J145" i="1"/>
  <c r="J143" i="1"/>
  <c r="J142" i="1"/>
  <c r="J141" i="1"/>
  <c r="J137" i="1"/>
  <c r="J134" i="1"/>
  <c r="J133" i="1"/>
  <c r="J132" i="1"/>
  <c r="J122" i="1"/>
  <c r="J123" i="1"/>
  <c r="J124" i="1"/>
  <c r="J125" i="1"/>
  <c r="J126" i="1"/>
  <c r="J127" i="1"/>
  <c r="J121" i="1"/>
  <c r="J118" i="1"/>
  <c r="J115" i="1"/>
  <c r="J114" i="1"/>
  <c r="J112" i="1"/>
  <c r="J110" i="1"/>
  <c r="J109" i="1"/>
  <c r="J103" i="1"/>
  <c r="J100" i="1"/>
  <c r="J97" i="1"/>
  <c r="J87" i="1"/>
  <c r="J86" i="1"/>
  <c r="J84" i="1"/>
  <c r="J83" i="1"/>
  <c r="J82" i="1"/>
  <c r="J81" i="1"/>
  <c r="J80" i="1"/>
  <c r="J78" i="1"/>
  <c r="J67" i="1"/>
  <c r="J68" i="1"/>
  <c r="J69" i="1"/>
  <c r="J70" i="1"/>
  <c r="J71" i="1"/>
  <c r="J72" i="1"/>
  <c r="J73" i="1"/>
  <c r="J74" i="1"/>
  <c r="J75" i="1"/>
  <c r="J66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45" i="1"/>
  <c r="I44" i="1"/>
  <c r="J43" i="1"/>
  <c r="J42" i="1"/>
  <c r="J41" i="1"/>
  <c r="J35" i="1"/>
  <c r="J36" i="1"/>
  <c r="J37" i="1"/>
  <c r="J38" i="1"/>
  <c r="J3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I207" i="1"/>
  <c r="I208" i="1"/>
  <c r="I204" i="1"/>
  <c r="I203" i="1"/>
  <c r="I202" i="1"/>
  <c r="I201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180" i="1"/>
  <c r="I177" i="1"/>
  <c r="I176" i="1"/>
  <c r="I175" i="1"/>
  <c r="I174" i="1"/>
  <c r="I173" i="1"/>
  <c r="I172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58" i="1"/>
  <c r="I150" i="1"/>
  <c r="I151" i="1"/>
  <c r="I152" i="1"/>
  <c r="I153" i="1"/>
  <c r="I154" i="1"/>
  <c r="I149" i="1"/>
  <c r="I145" i="1"/>
  <c r="I143" i="1"/>
  <c r="I142" i="1"/>
  <c r="I141" i="1"/>
  <c r="I137" i="1"/>
  <c r="I134" i="1"/>
  <c r="I133" i="1"/>
  <c r="I132" i="1"/>
  <c r="I122" i="1"/>
  <c r="I123" i="1"/>
  <c r="I124" i="1"/>
  <c r="I125" i="1"/>
  <c r="I126" i="1"/>
  <c r="I127" i="1"/>
  <c r="I121" i="1"/>
  <c r="I118" i="1"/>
  <c r="I115" i="1"/>
  <c r="I114" i="1"/>
  <c r="I112" i="1"/>
  <c r="I110" i="1"/>
  <c r="I109" i="1"/>
  <c r="I103" i="1"/>
  <c r="I100" i="1"/>
  <c r="I97" i="1"/>
  <c r="I87" i="1"/>
  <c r="I86" i="1"/>
  <c r="I81" i="1"/>
  <c r="I82" i="1"/>
  <c r="I83" i="1"/>
  <c r="I84" i="1"/>
  <c r="I80" i="1"/>
  <c r="I78" i="1"/>
  <c r="I67" i="1"/>
  <c r="I68" i="1"/>
  <c r="I69" i="1"/>
  <c r="I70" i="1"/>
  <c r="I71" i="1"/>
  <c r="I72" i="1"/>
  <c r="I73" i="1"/>
  <c r="I74" i="1"/>
  <c r="I75" i="1"/>
  <c r="I66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41" i="1"/>
  <c r="I35" i="1"/>
  <c r="I36" i="1"/>
  <c r="I37" i="1"/>
  <c r="I38" i="1"/>
  <c r="I34" i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6" i="1"/>
  <c r="G6" i="1" l="1"/>
  <c r="L6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K261" i="1"/>
  <c r="J261" i="1"/>
  <c r="S281" i="1"/>
  <c r="U250" i="1"/>
  <c r="T250" i="1"/>
  <c r="S250" i="1"/>
  <c r="U252" i="1"/>
  <c r="T252" i="1"/>
  <c r="S252" i="1"/>
  <c r="U254" i="1"/>
  <c r="S254" i="1"/>
  <c r="T254" i="1"/>
  <c r="T281" i="1"/>
  <c r="U281" i="1"/>
  <c r="R281" i="1"/>
  <c r="R254" i="1"/>
  <c r="R252" i="1"/>
  <c r="R250" i="1"/>
  <c r="P281" i="1"/>
  <c r="P254" i="1"/>
  <c r="P252" i="1"/>
  <c r="P250" i="1"/>
  <c r="O281" i="1"/>
  <c r="O254" i="1"/>
  <c r="O252" i="1"/>
  <c r="O250" i="1"/>
  <c r="N281" i="1"/>
  <c r="N254" i="1"/>
  <c r="N252" i="1"/>
  <c r="N250" i="1"/>
  <c r="M281" i="1"/>
  <c r="L281" i="1" s="1"/>
  <c r="M254" i="1"/>
  <c r="L254" i="1" s="1"/>
  <c r="M252" i="1"/>
  <c r="L252" i="1" s="1"/>
  <c r="M250" i="1"/>
  <c r="L250" i="1" s="1"/>
  <c r="K250" i="1"/>
  <c r="K251" i="1"/>
  <c r="K252" i="1"/>
  <c r="K253" i="1"/>
  <c r="K254" i="1"/>
  <c r="K255" i="1"/>
  <c r="K256" i="1"/>
  <c r="K257" i="1"/>
  <c r="K258" i="1"/>
  <c r="J250" i="1"/>
  <c r="J251" i="1"/>
  <c r="J252" i="1"/>
  <c r="J253" i="1"/>
  <c r="J254" i="1"/>
  <c r="J255" i="1"/>
  <c r="J256" i="1"/>
  <c r="J257" i="1"/>
  <c r="J258" i="1"/>
  <c r="I250" i="1"/>
  <c r="I251" i="1"/>
  <c r="I252" i="1"/>
  <c r="I253" i="1"/>
  <c r="I254" i="1"/>
  <c r="I255" i="1"/>
  <c r="I256" i="1"/>
  <c r="I257" i="1"/>
  <c r="I258" i="1"/>
  <c r="H250" i="1"/>
  <c r="H251" i="1"/>
  <c r="H252" i="1"/>
  <c r="H253" i="1"/>
  <c r="H254" i="1"/>
  <c r="H255" i="1"/>
  <c r="H256" i="1"/>
  <c r="H257" i="1"/>
  <c r="H258" i="1"/>
  <c r="K249" i="1"/>
  <c r="J249" i="1"/>
  <c r="I249" i="1"/>
  <c r="H249" i="1"/>
  <c r="K246" i="1"/>
  <c r="K245" i="1"/>
  <c r="K247" i="1" s="1"/>
  <c r="J246" i="1"/>
  <c r="J245" i="1"/>
  <c r="I246" i="1"/>
  <c r="I245" i="1"/>
  <c r="H246" i="1"/>
  <c r="H245" i="1"/>
  <c r="K235" i="1"/>
  <c r="K236" i="1"/>
  <c r="K237" i="1"/>
  <c r="K238" i="1"/>
  <c r="K239" i="1"/>
  <c r="J235" i="1"/>
  <c r="J236" i="1"/>
  <c r="J237" i="1"/>
  <c r="J238" i="1"/>
  <c r="J239" i="1"/>
  <c r="I235" i="1"/>
  <c r="I236" i="1"/>
  <c r="I237" i="1"/>
  <c r="I238" i="1"/>
  <c r="I239" i="1"/>
  <c r="K234" i="1"/>
  <c r="J234" i="1"/>
  <c r="I234" i="1"/>
  <c r="K242" i="1"/>
  <c r="K243" i="1" s="1"/>
  <c r="J242" i="1"/>
  <c r="J243" i="1" s="1"/>
  <c r="I242" i="1"/>
  <c r="I243" i="1" s="1"/>
  <c r="H242" i="1"/>
  <c r="H243" i="1" s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K211" i="1"/>
  <c r="J211" i="1"/>
  <c r="K206" i="1"/>
  <c r="J206" i="1"/>
  <c r="I206" i="1"/>
  <c r="K205" i="1"/>
  <c r="J205" i="1"/>
  <c r="I205" i="1"/>
  <c r="K179" i="1"/>
  <c r="J179" i="1"/>
  <c r="I179" i="1"/>
  <c r="K178" i="1"/>
  <c r="J178" i="1"/>
  <c r="I178" i="1"/>
  <c r="K156" i="1"/>
  <c r="K157" i="1"/>
  <c r="J156" i="1"/>
  <c r="J157" i="1"/>
  <c r="I156" i="1"/>
  <c r="I157" i="1"/>
  <c r="J155" i="1"/>
  <c r="I155" i="1"/>
  <c r="K139" i="1"/>
  <c r="K140" i="1"/>
  <c r="J139" i="1"/>
  <c r="J140" i="1"/>
  <c r="I139" i="1"/>
  <c r="I140" i="1"/>
  <c r="K138" i="1"/>
  <c r="J138" i="1"/>
  <c r="I138" i="1"/>
  <c r="K130" i="1"/>
  <c r="K131" i="1"/>
  <c r="J130" i="1"/>
  <c r="J131" i="1"/>
  <c r="I130" i="1"/>
  <c r="I131" i="1"/>
  <c r="K129" i="1"/>
  <c r="J129" i="1"/>
  <c r="I129" i="1"/>
  <c r="K128" i="1"/>
  <c r="J128" i="1"/>
  <c r="I128" i="1"/>
  <c r="K113" i="1"/>
  <c r="J113" i="1"/>
  <c r="I113" i="1"/>
  <c r="K106" i="1"/>
  <c r="K107" i="1"/>
  <c r="K108" i="1"/>
  <c r="J106" i="1"/>
  <c r="J107" i="1"/>
  <c r="J108" i="1"/>
  <c r="I106" i="1"/>
  <c r="I107" i="1"/>
  <c r="I108" i="1"/>
  <c r="J102" i="1"/>
  <c r="I102" i="1"/>
  <c r="K99" i="1"/>
  <c r="J99" i="1"/>
  <c r="I99" i="1"/>
  <c r="K95" i="1"/>
  <c r="K96" i="1"/>
  <c r="J95" i="1"/>
  <c r="J96" i="1"/>
  <c r="I95" i="1"/>
  <c r="I96" i="1"/>
  <c r="K94" i="1"/>
  <c r="J94" i="1"/>
  <c r="I94" i="1"/>
  <c r="K88" i="1"/>
  <c r="J88" i="1"/>
  <c r="I88" i="1"/>
  <c r="K85" i="1"/>
  <c r="J85" i="1"/>
  <c r="I85" i="1"/>
  <c r="K79" i="1"/>
  <c r="J79" i="1"/>
  <c r="I79" i="1"/>
  <c r="K77" i="1"/>
  <c r="J77" i="1"/>
  <c r="I77" i="1"/>
  <c r="K76" i="1"/>
  <c r="J76" i="1"/>
  <c r="I76" i="1"/>
  <c r="K44" i="1"/>
  <c r="J44" i="1"/>
  <c r="K40" i="1"/>
  <c r="J40" i="1"/>
  <c r="I40" i="1"/>
  <c r="K39" i="1"/>
  <c r="I39" i="1"/>
  <c r="U33" i="1"/>
  <c r="T33" i="1"/>
  <c r="S33" i="1"/>
  <c r="O33" i="1"/>
  <c r="N33" i="1"/>
  <c r="K33" i="1"/>
  <c r="R7" i="1"/>
  <c r="R8" i="1"/>
  <c r="R9" i="1"/>
  <c r="R10" i="1"/>
  <c r="R6" i="1"/>
  <c r="Q6" i="1" s="1"/>
  <c r="R12" i="1"/>
  <c r="M7" i="1"/>
  <c r="M8" i="1"/>
  <c r="M9" i="1"/>
  <c r="M10" i="1"/>
  <c r="K32" i="1"/>
  <c r="I32" i="1"/>
  <c r="I33" i="1"/>
  <c r="J33" i="1"/>
  <c r="J32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J259" i="1" l="1"/>
  <c r="K259" i="1"/>
  <c r="G246" i="1"/>
  <c r="I259" i="1"/>
  <c r="G245" i="1"/>
  <c r="G262" i="1"/>
  <c r="H259" i="1"/>
  <c r="G254" i="1"/>
  <c r="G261" i="1"/>
  <c r="J209" i="1"/>
  <c r="G249" i="1"/>
  <c r="J247" i="1"/>
  <c r="I209" i="1"/>
  <c r="G242" i="1"/>
  <c r="L10" i="1"/>
  <c r="Q9" i="1"/>
  <c r="Q8" i="1"/>
  <c r="K240" i="1"/>
  <c r="L7" i="1"/>
  <c r="G270" i="1"/>
  <c r="L8" i="1"/>
  <c r="Q12" i="1"/>
  <c r="J232" i="1"/>
  <c r="G258" i="1"/>
  <c r="G250" i="1"/>
  <c r="J284" i="1"/>
  <c r="K284" i="1"/>
  <c r="K232" i="1"/>
  <c r="Q281" i="1"/>
  <c r="G282" i="1"/>
  <c r="G278" i="1"/>
  <c r="G274" i="1"/>
  <c r="G266" i="1"/>
  <c r="G281" i="1"/>
  <c r="G277" i="1"/>
  <c r="G273" i="1"/>
  <c r="G269" i="1"/>
  <c r="G265" i="1"/>
  <c r="G283" i="1"/>
  <c r="G279" i="1"/>
  <c r="G275" i="1"/>
  <c r="G271" i="1"/>
  <c r="G267" i="1"/>
  <c r="G263" i="1"/>
  <c r="G255" i="1"/>
  <c r="G280" i="1"/>
  <c r="G276" i="1"/>
  <c r="G272" i="1"/>
  <c r="G268" i="1"/>
  <c r="G264" i="1"/>
  <c r="Q7" i="1"/>
  <c r="L9" i="1"/>
  <c r="G256" i="1"/>
  <c r="G252" i="1"/>
  <c r="I240" i="1"/>
  <c r="G251" i="1"/>
  <c r="Q250" i="1"/>
  <c r="Q252" i="1"/>
  <c r="Q254" i="1"/>
  <c r="G257" i="1"/>
  <c r="G253" i="1"/>
  <c r="J240" i="1"/>
  <c r="Q10" i="1"/>
  <c r="I211" i="1"/>
  <c r="I232" i="1" s="1"/>
  <c r="G284" i="1" l="1"/>
  <c r="K209" i="1"/>
  <c r="AB294" i="1"/>
  <c r="AB293" i="1"/>
  <c r="AB292" i="1"/>
  <c r="AB291" i="1"/>
  <c r="AB290" i="1"/>
  <c r="AB289" i="1"/>
  <c r="AB288" i="1"/>
  <c r="AB287" i="1"/>
  <c r="AB286" i="1"/>
  <c r="AB295" i="1" l="1"/>
  <c r="BC294" i="1"/>
  <c r="AZ294" i="1"/>
  <c r="AW294" i="1"/>
  <c r="AT294" i="1"/>
  <c r="AQ294" i="1"/>
  <c r="AN294" i="1"/>
  <c r="AK294" i="1"/>
  <c r="AH294" i="1"/>
  <c r="AE294" i="1"/>
  <c r="Y294" i="1"/>
  <c r="V294" i="1"/>
  <c r="BC293" i="1"/>
  <c r="AZ293" i="1"/>
  <c r="AW293" i="1"/>
  <c r="AT293" i="1"/>
  <c r="AQ293" i="1"/>
  <c r="AN293" i="1"/>
  <c r="AK293" i="1"/>
  <c r="AH293" i="1"/>
  <c r="AE293" i="1"/>
  <c r="Y293" i="1"/>
  <c r="V293" i="1"/>
  <c r="BC292" i="1"/>
  <c r="AZ292" i="1"/>
  <c r="AW292" i="1"/>
  <c r="AT292" i="1"/>
  <c r="AQ292" i="1"/>
  <c r="AN292" i="1"/>
  <c r="AK292" i="1"/>
  <c r="AH292" i="1"/>
  <c r="AE292" i="1"/>
  <c r="Y292" i="1"/>
  <c r="V292" i="1"/>
  <c r="BC291" i="1"/>
  <c r="AZ291" i="1"/>
  <c r="AW291" i="1"/>
  <c r="AT291" i="1"/>
  <c r="AQ291" i="1"/>
  <c r="AN291" i="1"/>
  <c r="AK291" i="1"/>
  <c r="AH291" i="1"/>
  <c r="AE291" i="1"/>
  <c r="Y291" i="1"/>
  <c r="V291" i="1"/>
  <c r="BC290" i="1"/>
  <c r="AZ290" i="1"/>
  <c r="AW290" i="1"/>
  <c r="AT290" i="1"/>
  <c r="AQ290" i="1"/>
  <c r="AN290" i="1"/>
  <c r="AK290" i="1"/>
  <c r="AH290" i="1"/>
  <c r="AE290" i="1"/>
  <c r="Y290" i="1"/>
  <c r="V290" i="1"/>
  <c r="BC289" i="1"/>
  <c r="AZ289" i="1"/>
  <c r="AW289" i="1"/>
  <c r="AT289" i="1"/>
  <c r="AQ289" i="1"/>
  <c r="AN289" i="1"/>
  <c r="AK289" i="1"/>
  <c r="AH289" i="1"/>
  <c r="AE289" i="1"/>
  <c r="Y289" i="1"/>
  <c r="V289" i="1"/>
  <c r="BC288" i="1"/>
  <c r="AZ288" i="1"/>
  <c r="AW288" i="1"/>
  <c r="AT288" i="1"/>
  <c r="AQ288" i="1"/>
  <c r="AN288" i="1"/>
  <c r="AK288" i="1"/>
  <c r="AH288" i="1"/>
  <c r="AE288" i="1"/>
  <c r="Y288" i="1"/>
  <c r="V288" i="1"/>
  <c r="BC287" i="1"/>
  <c r="AZ287" i="1"/>
  <c r="AW287" i="1"/>
  <c r="AT287" i="1"/>
  <c r="AQ287" i="1"/>
  <c r="AN287" i="1"/>
  <c r="AK287" i="1"/>
  <c r="AH287" i="1"/>
  <c r="AE287" i="1"/>
  <c r="Y287" i="1"/>
  <c r="V287" i="1"/>
  <c r="BC286" i="1"/>
  <c r="AZ286" i="1"/>
  <c r="AW286" i="1"/>
  <c r="AT286" i="1"/>
  <c r="AQ286" i="1"/>
  <c r="AN286" i="1"/>
  <c r="AK286" i="1"/>
  <c r="AH286" i="1"/>
  <c r="AE286" i="1"/>
  <c r="Y286" i="1"/>
  <c r="V286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BC259" i="1"/>
  <c r="AZ259" i="1"/>
  <c r="AW259" i="1"/>
  <c r="AT259" i="1"/>
  <c r="AQ259" i="1"/>
  <c r="AN259" i="1"/>
  <c r="AK259" i="1"/>
  <c r="AH259" i="1"/>
  <c r="AE259" i="1"/>
  <c r="AB259" i="1"/>
  <c r="Y259" i="1"/>
  <c r="V259" i="1"/>
  <c r="BC247" i="1"/>
  <c r="AZ247" i="1"/>
  <c r="AW247" i="1"/>
  <c r="AT247" i="1"/>
  <c r="AQ247" i="1"/>
  <c r="AN247" i="1"/>
  <c r="AK247" i="1"/>
  <c r="AH247" i="1"/>
  <c r="AE247" i="1"/>
  <c r="AB247" i="1"/>
  <c r="Y247" i="1"/>
  <c r="V247" i="1"/>
  <c r="BC243" i="1"/>
  <c r="AZ243" i="1"/>
  <c r="AW243" i="1"/>
  <c r="AT243" i="1"/>
  <c r="AQ243" i="1"/>
  <c r="AN243" i="1"/>
  <c r="AK243" i="1"/>
  <c r="AH243" i="1"/>
  <c r="AE243" i="1"/>
  <c r="AB243" i="1"/>
  <c r="Y243" i="1"/>
  <c r="V243" i="1"/>
  <c r="G243" i="1"/>
  <c r="BC240" i="1"/>
  <c r="AZ240" i="1"/>
  <c r="AW240" i="1"/>
  <c r="AT240" i="1"/>
  <c r="AQ240" i="1"/>
  <c r="AN240" i="1"/>
  <c r="AK240" i="1"/>
  <c r="AH240" i="1"/>
  <c r="AE240" i="1"/>
  <c r="AB240" i="1"/>
  <c r="Y240" i="1"/>
  <c r="V240" i="1"/>
  <c r="H239" i="1"/>
  <c r="G239" i="1" s="1"/>
  <c r="H238" i="1"/>
  <c r="G238" i="1" s="1"/>
  <c r="H237" i="1"/>
  <c r="G237" i="1" s="1"/>
  <c r="H236" i="1"/>
  <c r="G236" i="1" s="1"/>
  <c r="H235" i="1"/>
  <c r="G235" i="1" s="1"/>
  <c r="H234" i="1"/>
  <c r="G234" i="1" s="1"/>
  <c r="BC232" i="1"/>
  <c r="AZ232" i="1"/>
  <c r="AW232" i="1"/>
  <c r="AT232" i="1"/>
  <c r="AQ232" i="1"/>
  <c r="AN232" i="1"/>
  <c r="AK232" i="1"/>
  <c r="AH232" i="1"/>
  <c r="AE232" i="1"/>
  <c r="AB232" i="1"/>
  <c r="Y232" i="1"/>
  <c r="V232" i="1"/>
  <c r="H231" i="1"/>
  <c r="G231" i="1" s="1"/>
  <c r="H230" i="1"/>
  <c r="G230" i="1" s="1"/>
  <c r="H229" i="1"/>
  <c r="G229" i="1" s="1"/>
  <c r="H228" i="1"/>
  <c r="G228" i="1" s="1"/>
  <c r="H227" i="1"/>
  <c r="G227" i="1" s="1"/>
  <c r="H226" i="1"/>
  <c r="G226" i="1" s="1"/>
  <c r="H225" i="1"/>
  <c r="G225" i="1" s="1"/>
  <c r="H224" i="1"/>
  <c r="G224" i="1" s="1"/>
  <c r="H223" i="1"/>
  <c r="G223" i="1" s="1"/>
  <c r="H222" i="1"/>
  <c r="G222" i="1" s="1"/>
  <c r="H221" i="1"/>
  <c r="G221" i="1" s="1"/>
  <c r="H220" i="1"/>
  <c r="G220" i="1" s="1"/>
  <c r="H219" i="1"/>
  <c r="G219" i="1" s="1"/>
  <c r="H218" i="1"/>
  <c r="G218" i="1" s="1"/>
  <c r="H217" i="1"/>
  <c r="G217" i="1" s="1"/>
  <c r="H216" i="1"/>
  <c r="G216" i="1" s="1"/>
  <c r="H215" i="1"/>
  <c r="G215" i="1" s="1"/>
  <c r="H214" i="1"/>
  <c r="G214" i="1" s="1"/>
  <c r="H213" i="1"/>
  <c r="G213" i="1" s="1"/>
  <c r="H212" i="1"/>
  <c r="G212" i="1" s="1"/>
  <c r="H211" i="1"/>
  <c r="G211" i="1" s="1"/>
  <c r="BC209" i="1"/>
  <c r="AZ209" i="1"/>
  <c r="AW209" i="1"/>
  <c r="AT209" i="1"/>
  <c r="AQ209" i="1"/>
  <c r="AN209" i="1"/>
  <c r="AK209" i="1"/>
  <c r="AH209" i="1"/>
  <c r="AE209" i="1"/>
  <c r="AB209" i="1"/>
  <c r="Y209" i="1"/>
  <c r="V209" i="1"/>
  <c r="H208" i="1"/>
  <c r="G208" i="1" s="1"/>
  <c r="H207" i="1"/>
  <c r="G207" i="1" s="1"/>
  <c r="H206" i="1"/>
  <c r="G206" i="1" s="1"/>
  <c r="H205" i="1"/>
  <c r="G205" i="1" s="1"/>
  <c r="H204" i="1"/>
  <c r="G204" i="1" s="1"/>
  <c r="H203" i="1"/>
  <c r="G203" i="1" s="1"/>
  <c r="H202" i="1"/>
  <c r="G202" i="1" s="1"/>
  <c r="H201" i="1"/>
  <c r="G201" i="1" s="1"/>
  <c r="H200" i="1"/>
  <c r="G200" i="1" s="1"/>
  <c r="H199" i="1"/>
  <c r="G199" i="1" s="1"/>
  <c r="H198" i="1"/>
  <c r="G198" i="1" s="1"/>
  <c r="H197" i="1"/>
  <c r="G197" i="1" s="1"/>
  <c r="H196" i="1"/>
  <c r="G196" i="1" s="1"/>
  <c r="H195" i="1"/>
  <c r="G195" i="1" s="1"/>
  <c r="H194" i="1"/>
  <c r="G194" i="1" s="1"/>
  <c r="H193" i="1"/>
  <c r="G193" i="1" s="1"/>
  <c r="H192" i="1"/>
  <c r="G192" i="1" s="1"/>
  <c r="H191" i="1"/>
  <c r="G191" i="1" s="1"/>
  <c r="H190" i="1"/>
  <c r="G190" i="1" s="1"/>
  <c r="H189" i="1"/>
  <c r="G189" i="1" s="1"/>
  <c r="H188" i="1"/>
  <c r="G188" i="1" s="1"/>
  <c r="H187" i="1"/>
  <c r="G187" i="1" s="1"/>
  <c r="R186" i="1"/>
  <c r="Q186" i="1" s="1"/>
  <c r="M186" i="1"/>
  <c r="L186" i="1" s="1"/>
  <c r="H186" i="1"/>
  <c r="G186" i="1" s="1"/>
  <c r="R185" i="1"/>
  <c r="Q185" i="1" s="1"/>
  <c r="M185" i="1"/>
  <c r="L185" i="1" s="1"/>
  <c r="H185" i="1"/>
  <c r="G185" i="1" s="1"/>
  <c r="R184" i="1"/>
  <c r="Q184" i="1" s="1"/>
  <c r="M184" i="1"/>
  <c r="L184" i="1" s="1"/>
  <c r="H184" i="1"/>
  <c r="G184" i="1" s="1"/>
  <c r="R183" i="1"/>
  <c r="Q183" i="1" s="1"/>
  <c r="M183" i="1"/>
  <c r="L183" i="1" s="1"/>
  <c r="H183" i="1"/>
  <c r="G183" i="1" s="1"/>
  <c r="R182" i="1"/>
  <c r="Q182" i="1" s="1"/>
  <c r="M182" i="1"/>
  <c r="L182" i="1" s="1"/>
  <c r="H182" i="1"/>
  <c r="G182" i="1" s="1"/>
  <c r="R181" i="1"/>
  <c r="Q181" i="1" s="1"/>
  <c r="M181" i="1"/>
  <c r="L181" i="1" s="1"/>
  <c r="H181" i="1"/>
  <c r="G181" i="1" s="1"/>
  <c r="R180" i="1"/>
  <c r="Q180" i="1" s="1"/>
  <c r="M180" i="1"/>
  <c r="L180" i="1" s="1"/>
  <c r="H180" i="1"/>
  <c r="G180" i="1" s="1"/>
  <c r="H179" i="1"/>
  <c r="G179" i="1" s="1"/>
  <c r="H178" i="1"/>
  <c r="G178" i="1" s="1"/>
  <c r="H177" i="1"/>
  <c r="G177" i="1" s="1"/>
  <c r="H176" i="1"/>
  <c r="G176" i="1" s="1"/>
  <c r="H175" i="1"/>
  <c r="G175" i="1" s="1"/>
  <c r="H174" i="1"/>
  <c r="G174" i="1" s="1"/>
  <c r="H173" i="1"/>
  <c r="G173" i="1" s="1"/>
  <c r="H172" i="1"/>
  <c r="G172" i="1" s="1"/>
  <c r="H171" i="1"/>
  <c r="G171" i="1" s="1"/>
  <c r="H170" i="1"/>
  <c r="G170" i="1" s="1"/>
  <c r="H169" i="1"/>
  <c r="G169" i="1" s="1"/>
  <c r="H168" i="1"/>
  <c r="G168" i="1" s="1"/>
  <c r="H167" i="1"/>
  <c r="G167" i="1" s="1"/>
  <c r="H166" i="1"/>
  <c r="G166" i="1" s="1"/>
  <c r="H165" i="1"/>
  <c r="G165" i="1" s="1"/>
  <c r="H164" i="1"/>
  <c r="G164" i="1" s="1"/>
  <c r="H163" i="1"/>
  <c r="G163" i="1" s="1"/>
  <c r="H162" i="1"/>
  <c r="G162" i="1" s="1"/>
  <c r="H161" i="1"/>
  <c r="G161" i="1" s="1"/>
  <c r="H160" i="1"/>
  <c r="G160" i="1" s="1"/>
  <c r="H159" i="1"/>
  <c r="G159" i="1" s="1"/>
  <c r="H158" i="1"/>
  <c r="G158" i="1" s="1"/>
  <c r="H157" i="1"/>
  <c r="G157" i="1" s="1"/>
  <c r="H156" i="1"/>
  <c r="G156" i="1" s="1"/>
  <c r="H155" i="1"/>
  <c r="G155" i="1" s="1"/>
  <c r="H154" i="1"/>
  <c r="G154" i="1" s="1"/>
  <c r="H153" i="1"/>
  <c r="G153" i="1" s="1"/>
  <c r="H152" i="1"/>
  <c r="G152" i="1" s="1"/>
  <c r="H151" i="1"/>
  <c r="G151" i="1" s="1"/>
  <c r="H150" i="1"/>
  <c r="G150" i="1" s="1"/>
  <c r="H149" i="1"/>
  <c r="G149" i="1" s="1"/>
  <c r="H148" i="1"/>
  <c r="G148" i="1" s="1"/>
  <c r="H147" i="1"/>
  <c r="G147" i="1" s="1"/>
  <c r="H146" i="1"/>
  <c r="G146" i="1" s="1"/>
  <c r="H145" i="1"/>
  <c r="G145" i="1" s="1"/>
  <c r="H144" i="1"/>
  <c r="G144" i="1" s="1"/>
  <c r="H143" i="1"/>
  <c r="G143" i="1" s="1"/>
  <c r="H142" i="1"/>
  <c r="G142" i="1" s="1"/>
  <c r="R141" i="1"/>
  <c r="Q141" i="1" s="1"/>
  <c r="M141" i="1"/>
  <c r="L141" i="1" s="1"/>
  <c r="H141" i="1"/>
  <c r="G141" i="1" s="1"/>
  <c r="H140" i="1"/>
  <c r="G140" i="1" s="1"/>
  <c r="H139" i="1"/>
  <c r="G139" i="1" s="1"/>
  <c r="H138" i="1"/>
  <c r="G138" i="1" s="1"/>
  <c r="H137" i="1"/>
  <c r="G137" i="1" s="1"/>
  <c r="H136" i="1"/>
  <c r="G136" i="1" s="1"/>
  <c r="H135" i="1"/>
  <c r="G135" i="1" s="1"/>
  <c r="R134" i="1"/>
  <c r="Q134" i="1" s="1"/>
  <c r="M134" i="1"/>
  <c r="L134" i="1" s="1"/>
  <c r="H134" i="1"/>
  <c r="G134" i="1" s="1"/>
  <c r="R133" i="1"/>
  <c r="Q133" i="1" s="1"/>
  <c r="M133" i="1"/>
  <c r="L133" i="1" s="1"/>
  <c r="H133" i="1"/>
  <c r="G133" i="1" s="1"/>
  <c r="R132" i="1"/>
  <c r="Q132" i="1" s="1"/>
  <c r="M132" i="1"/>
  <c r="L132" i="1" s="1"/>
  <c r="H132" i="1"/>
  <c r="G132" i="1" s="1"/>
  <c r="H131" i="1"/>
  <c r="G131" i="1" s="1"/>
  <c r="H130" i="1"/>
  <c r="G130" i="1" s="1"/>
  <c r="H129" i="1"/>
  <c r="G129" i="1" s="1"/>
  <c r="H128" i="1"/>
  <c r="G128" i="1" s="1"/>
  <c r="H127" i="1"/>
  <c r="G127" i="1" s="1"/>
  <c r="H126" i="1"/>
  <c r="G126" i="1" s="1"/>
  <c r="H125" i="1"/>
  <c r="G125" i="1" s="1"/>
  <c r="H124" i="1"/>
  <c r="G124" i="1" s="1"/>
  <c r="R123" i="1"/>
  <c r="Q123" i="1" s="1"/>
  <c r="M123" i="1"/>
  <c r="L123" i="1" s="1"/>
  <c r="H123" i="1"/>
  <c r="G123" i="1" s="1"/>
  <c r="H122" i="1"/>
  <c r="G122" i="1" s="1"/>
  <c r="R121" i="1"/>
  <c r="Q121" i="1" s="1"/>
  <c r="M121" i="1"/>
  <c r="L121" i="1" s="1"/>
  <c r="H121" i="1"/>
  <c r="G121" i="1" s="1"/>
  <c r="R120" i="1"/>
  <c r="Q120" i="1" s="1"/>
  <c r="M120" i="1"/>
  <c r="L120" i="1" s="1"/>
  <c r="H120" i="1"/>
  <c r="G120" i="1" s="1"/>
  <c r="R119" i="1"/>
  <c r="Q119" i="1" s="1"/>
  <c r="M119" i="1"/>
  <c r="L119" i="1" s="1"/>
  <c r="H119" i="1"/>
  <c r="G119" i="1" s="1"/>
  <c r="H118" i="1"/>
  <c r="G118" i="1" s="1"/>
  <c r="H117" i="1"/>
  <c r="G117" i="1" s="1"/>
  <c r="H116" i="1"/>
  <c r="G116" i="1" s="1"/>
  <c r="H115" i="1"/>
  <c r="G115" i="1" s="1"/>
  <c r="H114" i="1"/>
  <c r="G114" i="1" s="1"/>
  <c r="H113" i="1"/>
  <c r="G113" i="1" s="1"/>
  <c r="H112" i="1"/>
  <c r="G112" i="1" s="1"/>
  <c r="H111" i="1"/>
  <c r="G111" i="1" s="1"/>
  <c r="H110" i="1"/>
  <c r="G110" i="1" s="1"/>
  <c r="H109" i="1"/>
  <c r="G109" i="1" s="1"/>
  <c r="H108" i="1"/>
  <c r="G108" i="1" s="1"/>
  <c r="H107" i="1"/>
  <c r="G107" i="1" s="1"/>
  <c r="H106" i="1"/>
  <c r="G106" i="1" s="1"/>
  <c r="H105" i="1"/>
  <c r="G105" i="1" s="1"/>
  <c r="H104" i="1"/>
  <c r="G104" i="1" s="1"/>
  <c r="R103" i="1"/>
  <c r="Q103" i="1" s="1"/>
  <c r="M103" i="1"/>
  <c r="L103" i="1" s="1"/>
  <c r="H103" i="1"/>
  <c r="G103" i="1" s="1"/>
  <c r="H102" i="1"/>
  <c r="G102" i="1" s="1"/>
  <c r="H101" i="1"/>
  <c r="H100" i="1"/>
  <c r="G100" i="1" s="1"/>
  <c r="H99" i="1"/>
  <c r="G99" i="1" s="1"/>
  <c r="H98" i="1"/>
  <c r="G98" i="1" s="1"/>
  <c r="H97" i="1"/>
  <c r="G97" i="1" s="1"/>
  <c r="H96" i="1"/>
  <c r="G96" i="1" s="1"/>
  <c r="H95" i="1"/>
  <c r="G95" i="1" s="1"/>
  <c r="H94" i="1"/>
  <c r="G94" i="1" s="1"/>
  <c r="R93" i="1"/>
  <c r="Q93" i="1" s="1"/>
  <c r="M93" i="1"/>
  <c r="L93" i="1" s="1"/>
  <c r="H93" i="1"/>
  <c r="G93" i="1" s="1"/>
  <c r="H92" i="1"/>
  <c r="G92" i="1" s="1"/>
  <c r="H91" i="1"/>
  <c r="G91" i="1" s="1"/>
  <c r="H90" i="1"/>
  <c r="G90" i="1" s="1"/>
  <c r="H89" i="1"/>
  <c r="G89" i="1" s="1"/>
  <c r="H88" i="1"/>
  <c r="G88" i="1" s="1"/>
  <c r="R87" i="1"/>
  <c r="Q87" i="1" s="1"/>
  <c r="M87" i="1"/>
  <c r="L87" i="1" s="1"/>
  <c r="H87" i="1"/>
  <c r="G87" i="1" s="1"/>
  <c r="R86" i="1"/>
  <c r="Q86" i="1" s="1"/>
  <c r="M86" i="1"/>
  <c r="L86" i="1" s="1"/>
  <c r="H86" i="1"/>
  <c r="G86" i="1" s="1"/>
  <c r="H85" i="1"/>
  <c r="G85" i="1" s="1"/>
  <c r="R84" i="1"/>
  <c r="Q84" i="1" s="1"/>
  <c r="M84" i="1"/>
  <c r="L84" i="1" s="1"/>
  <c r="H84" i="1"/>
  <c r="G84" i="1" s="1"/>
  <c r="R83" i="1"/>
  <c r="Q83" i="1" s="1"/>
  <c r="M83" i="1"/>
  <c r="L83" i="1" s="1"/>
  <c r="H83" i="1"/>
  <c r="G83" i="1" s="1"/>
  <c r="R82" i="1"/>
  <c r="Q82" i="1" s="1"/>
  <c r="M82" i="1"/>
  <c r="L82" i="1" s="1"/>
  <c r="H82" i="1"/>
  <c r="G82" i="1" s="1"/>
  <c r="R81" i="1"/>
  <c r="Q81" i="1" s="1"/>
  <c r="M81" i="1"/>
  <c r="L81" i="1" s="1"/>
  <c r="H81" i="1"/>
  <c r="G81" i="1" s="1"/>
  <c r="R80" i="1"/>
  <c r="Q80" i="1" s="1"/>
  <c r="M80" i="1"/>
  <c r="L80" i="1" s="1"/>
  <c r="H80" i="1"/>
  <c r="G80" i="1" s="1"/>
  <c r="H79" i="1"/>
  <c r="G79" i="1" s="1"/>
  <c r="H78" i="1"/>
  <c r="G78" i="1" s="1"/>
  <c r="H77" i="1"/>
  <c r="G77" i="1" s="1"/>
  <c r="H76" i="1"/>
  <c r="G76" i="1" s="1"/>
  <c r="R75" i="1"/>
  <c r="Q75" i="1" s="1"/>
  <c r="M75" i="1"/>
  <c r="L75" i="1" s="1"/>
  <c r="H75" i="1"/>
  <c r="G75" i="1" s="1"/>
  <c r="R74" i="1"/>
  <c r="Q74" i="1" s="1"/>
  <c r="M74" i="1"/>
  <c r="L74" i="1" s="1"/>
  <c r="H74" i="1"/>
  <c r="G74" i="1" s="1"/>
  <c r="R73" i="1"/>
  <c r="Q73" i="1" s="1"/>
  <c r="M73" i="1"/>
  <c r="L73" i="1" s="1"/>
  <c r="H73" i="1"/>
  <c r="G73" i="1" s="1"/>
  <c r="R72" i="1"/>
  <c r="Q72" i="1" s="1"/>
  <c r="M72" i="1"/>
  <c r="L72" i="1" s="1"/>
  <c r="H72" i="1"/>
  <c r="G72" i="1" s="1"/>
  <c r="R71" i="1"/>
  <c r="Q71" i="1" s="1"/>
  <c r="M71" i="1"/>
  <c r="L71" i="1" s="1"/>
  <c r="H71" i="1"/>
  <c r="G71" i="1" s="1"/>
  <c r="R70" i="1"/>
  <c r="Q70" i="1" s="1"/>
  <c r="M70" i="1"/>
  <c r="L70" i="1" s="1"/>
  <c r="H70" i="1"/>
  <c r="G70" i="1" s="1"/>
  <c r="R69" i="1"/>
  <c r="Q69" i="1" s="1"/>
  <c r="M69" i="1"/>
  <c r="L69" i="1" s="1"/>
  <c r="H69" i="1"/>
  <c r="G69" i="1" s="1"/>
  <c r="R68" i="1"/>
  <c r="Q68" i="1" s="1"/>
  <c r="M68" i="1"/>
  <c r="L68" i="1" s="1"/>
  <c r="H68" i="1"/>
  <c r="G68" i="1" s="1"/>
  <c r="R67" i="1"/>
  <c r="Q67" i="1" s="1"/>
  <c r="M67" i="1"/>
  <c r="L67" i="1" s="1"/>
  <c r="H67" i="1"/>
  <c r="G67" i="1" s="1"/>
  <c r="R66" i="1"/>
  <c r="Q66" i="1" s="1"/>
  <c r="M66" i="1"/>
  <c r="L66" i="1" s="1"/>
  <c r="H66" i="1"/>
  <c r="G66" i="1" s="1"/>
  <c r="H65" i="1"/>
  <c r="G65" i="1" s="1"/>
  <c r="R64" i="1"/>
  <c r="Q64" i="1" s="1"/>
  <c r="M64" i="1"/>
  <c r="L64" i="1" s="1"/>
  <c r="H64" i="1"/>
  <c r="G64" i="1" s="1"/>
  <c r="R63" i="1"/>
  <c r="Q63" i="1" s="1"/>
  <c r="M63" i="1"/>
  <c r="L63" i="1" s="1"/>
  <c r="H63" i="1"/>
  <c r="G63" i="1" s="1"/>
  <c r="R62" i="1"/>
  <c r="Q62" i="1" s="1"/>
  <c r="M62" i="1"/>
  <c r="L62" i="1" s="1"/>
  <c r="H62" i="1"/>
  <c r="G62" i="1" s="1"/>
  <c r="R61" i="1"/>
  <c r="Q61" i="1" s="1"/>
  <c r="M61" i="1"/>
  <c r="L61" i="1" s="1"/>
  <c r="H61" i="1"/>
  <c r="G61" i="1" s="1"/>
  <c r="R60" i="1"/>
  <c r="Q60" i="1" s="1"/>
  <c r="M60" i="1"/>
  <c r="L60" i="1" s="1"/>
  <c r="H60" i="1"/>
  <c r="G60" i="1" s="1"/>
  <c r="R59" i="1"/>
  <c r="Q59" i="1" s="1"/>
  <c r="M59" i="1"/>
  <c r="L59" i="1" s="1"/>
  <c r="H59" i="1"/>
  <c r="G59" i="1" s="1"/>
  <c r="R58" i="1"/>
  <c r="Q58" i="1" s="1"/>
  <c r="M58" i="1"/>
  <c r="L58" i="1" s="1"/>
  <c r="H58" i="1"/>
  <c r="G58" i="1" s="1"/>
  <c r="R57" i="1"/>
  <c r="Q57" i="1" s="1"/>
  <c r="M57" i="1"/>
  <c r="L57" i="1" s="1"/>
  <c r="H57" i="1"/>
  <c r="G57" i="1" s="1"/>
  <c r="R56" i="1"/>
  <c r="Q56" i="1" s="1"/>
  <c r="M56" i="1"/>
  <c r="L56" i="1" s="1"/>
  <c r="H56" i="1"/>
  <c r="G56" i="1" s="1"/>
  <c r="R55" i="1"/>
  <c r="Q55" i="1" s="1"/>
  <c r="M55" i="1"/>
  <c r="L55" i="1" s="1"/>
  <c r="H55" i="1"/>
  <c r="G55" i="1" s="1"/>
  <c r="R54" i="1"/>
  <c r="Q54" i="1" s="1"/>
  <c r="M54" i="1"/>
  <c r="L54" i="1" s="1"/>
  <c r="H54" i="1"/>
  <c r="G54" i="1" s="1"/>
  <c r="R53" i="1"/>
  <c r="Q53" i="1" s="1"/>
  <c r="M53" i="1"/>
  <c r="L53" i="1" s="1"/>
  <c r="H53" i="1"/>
  <c r="G53" i="1" s="1"/>
  <c r="R52" i="1"/>
  <c r="Q52" i="1" s="1"/>
  <c r="M52" i="1"/>
  <c r="L52" i="1" s="1"/>
  <c r="H52" i="1"/>
  <c r="G52" i="1" s="1"/>
  <c r="R51" i="1"/>
  <c r="Q51" i="1" s="1"/>
  <c r="M51" i="1"/>
  <c r="L51" i="1" s="1"/>
  <c r="H51" i="1"/>
  <c r="G51" i="1" s="1"/>
  <c r="R50" i="1"/>
  <c r="Q50" i="1" s="1"/>
  <c r="M50" i="1"/>
  <c r="L50" i="1" s="1"/>
  <c r="H50" i="1"/>
  <c r="G50" i="1" s="1"/>
  <c r="R49" i="1"/>
  <c r="Q49" i="1" s="1"/>
  <c r="M49" i="1"/>
  <c r="L49" i="1" s="1"/>
  <c r="H49" i="1"/>
  <c r="G49" i="1" s="1"/>
  <c r="R48" i="1"/>
  <c r="Q48" i="1" s="1"/>
  <c r="M48" i="1"/>
  <c r="L48" i="1" s="1"/>
  <c r="H48" i="1"/>
  <c r="G48" i="1" s="1"/>
  <c r="R47" i="1"/>
  <c r="Q47" i="1" s="1"/>
  <c r="M47" i="1"/>
  <c r="L47" i="1" s="1"/>
  <c r="H47" i="1"/>
  <c r="G47" i="1" s="1"/>
  <c r="R46" i="1"/>
  <c r="Q46" i="1" s="1"/>
  <c r="M46" i="1"/>
  <c r="L46" i="1" s="1"/>
  <c r="H46" i="1"/>
  <c r="G46" i="1" s="1"/>
  <c r="R45" i="1"/>
  <c r="Q45" i="1" s="1"/>
  <c r="M45" i="1"/>
  <c r="L45" i="1" s="1"/>
  <c r="H45" i="1"/>
  <c r="G45" i="1" s="1"/>
  <c r="H44" i="1"/>
  <c r="G44" i="1" s="1"/>
  <c r="R43" i="1"/>
  <c r="Q43" i="1" s="1"/>
  <c r="M43" i="1"/>
  <c r="L43" i="1" s="1"/>
  <c r="H43" i="1"/>
  <c r="G43" i="1" s="1"/>
  <c r="R42" i="1"/>
  <c r="Q42" i="1" s="1"/>
  <c r="M42" i="1"/>
  <c r="L42" i="1" s="1"/>
  <c r="H42" i="1"/>
  <c r="G42" i="1" s="1"/>
  <c r="R41" i="1"/>
  <c r="Q41" i="1" s="1"/>
  <c r="M41" i="1"/>
  <c r="L41" i="1" s="1"/>
  <c r="H41" i="1"/>
  <c r="G41" i="1" s="1"/>
  <c r="H40" i="1"/>
  <c r="G40" i="1" s="1"/>
  <c r="H39" i="1"/>
  <c r="G39" i="1" s="1"/>
  <c r="R38" i="1"/>
  <c r="Q38" i="1" s="1"/>
  <c r="M38" i="1"/>
  <c r="L38" i="1" s="1"/>
  <c r="H38" i="1"/>
  <c r="G38" i="1" s="1"/>
  <c r="R37" i="1"/>
  <c r="Q37" i="1" s="1"/>
  <c r="M37" i="1"/>
  <c r="L37" i="1" s="1"/>
  <c r="H37" i="1"/>
  <c r="G37" i="1" s="1"/>
  <c r="R36" i="1"/>
  <c r="Q36" i="1" s="1"/>
  <c r="M36" i="1"/>
  <c r="L36" i="1" s="1"/>
  <c r="H36" i="1"/>
  <c r="G36" i="1" s="1"/>
  <c r="R35" i="1"/>
  <c r="Q35" i="1" s="1"/>
  <c r="M35" i="1"/>
  <c r="L35" i="1" s="1"/>
  <c r="H35" i="1"/>
  <c r="G35" i="1" s="1"/>
  <c r="R34" i="1"/>
  <c r="Q34" i="1" s="1"/>
  <c r="M34" i="1"/>
  <c r="L34" i="1" s="1"/>
  <c r="H34" i="1"/>
  <c r="G34" i="1" s="1"/>
  <c r="R33" i="1"/>
  <c r="Q33" i="1" s="1"/>
  <c r="M33" i="1"/>
  <c r="L33" i="1" s="1"/>
  <c r="H33" i="1"/>
  <c r="G33" i="1" s="1"/>
  <c r="H32" i="1"/>
  <c r="G32" i="1" s="1"/>
  <c r="R31" i="1"/>
  <c r="Q31" i="1" s="1"/>
  <c r="M31" i="1"/>
  <c r="L31" i="1" s="1"/>
  <c r="H31" i="1"/>
  <c r="G31" i="1" s="1"/>
  <c r="R30" i="1"/>
  <c r="Q30" i="1" s="1"/>
  <c r="M30" i="1"/>
  <c r="L30" i="1" s="1"/>
  <c r="H30" i="1"/>
  <c r="G30" i="1" s="1"/>
  <c r="R29" i="1"/>
  <c r="Q29" i="1" s="1"/>
  <c r="M29" i="1"/>
  <c r="L29" i="1" s="1"/>
  <c r="H29" i="1"/>
  <c r="G29" i="1" s="1"/>
  <c r="R28" i="1"/>
  <c r="Q28" i="1" s="1"/>
  <c r="M28" i="1"/>
  <c r="L28" i="1" s="1"/>
  <c r="H28" i="1"/>
  <c r="G28" i="1" s="1"/>
  <c r="R27" i="1"/>
  <c r="Q27" i="1" s="1"/>
  <c r="M27" i="1"/>
  <c r="L27" i="1" s="1"/>
  <c r="H27" i="1"/>
  <c r="G27" i="1" s="1"/>
  <c r="R26" i="1"/>
  <c r="Q26" i="1" s="1"/>
  <c r="M26" i="1"/>
  <c r="L26" i="1" s="1"/>
  <c r="H26" i="1"/>
  <c r="G26" i="1" s="1"/>
  <c r="R25" i="1"/>
  <c r="Q25" i="1" s="1"/>
  <c r="M25" i="1"/>
  <c r="L25" i="1" s="1"/>
  <c r="H25" i="1"/>
  <c r="G25" i="1" s="1"/>
  <c r="R24" i="1"/>
  <c r="Q24" i="1" s="1"/>
  <c r="M24" i="1"/>
  <c r="L24" i="1" s="1"/>
  <c r="H24" i="1"/>
  <c r="G24" i="1" s="1"/>
  <c r="H23" i="1"/>
  <c r="G23" i="1" s="1"/>
  <c r="R22" i="1"/>
  <c r="Q22" i="1" s="1"/>
  <c r="M22" i="1"/>
  <c r="L22" i="1" s="1"/>
  <c r="H22" i="1"/>
  <c r="G22" i="1" s="1"/>
  <c r="R21" i="1"/>
  <c r="Q21" i="1" s="1"/>
  <c r="M21" i="1"/>
  <c r="L21" i="1" s="1"/>
  <c r="H21" i="1"/>
  <c r="G21" i="1" s="1"/>
  <c r="R20" i="1"/>
  <c r="Q20" i="1" s="1"/>
  <c r="M20" i="1"/>
  <c r="L20" i="1" s="1"/>
  <c r="H20" i="1"/>
  <c r="G20" i="1" s="1"/>
  <c r="R19" i="1"/>
  <c r="Q19" i="1" s="1"/>
  <c r="M19" i="1"/>
  <c r="L19" i="1" s="1"/>
  <c r="H19" i="1"/>
  <c r="G19" i="1" s="1"/>
  <c r="R18" i="1"/>
  <c r="Q18" i="1" s="1"/>
  <c r="M18" i="1"/>
  <c r="L18" i="1" s="1"/>
  <c r="H18" i="1"/>
  <c r="G18" i="1" s="1"/>
  <c r="R17" i="1"/>
  <c r="Q17" i="1" s="1"/>
  <c r="M17" i="1"/>
  <c r="L17" i="1" s="1"/>
  <c r="H17" i="1"/>
  <c r="G17" i="1" s="1"/>
  <c r="R16" i="1"/>
  <c r="Q16" i="1" s="1"/>
  <c r="M16" i="1"/>
  <c r="L16" i="1" s="1"/>
  <c r="H16" i="1"/>
  <c r="G16" i="1" s="1"/>
  <c r="R15" i="1"/>
  <c r="Q15" i="1" s="1"/>
  <c r="M15" i="1"/>
  <c r="L15" i="1" s="1"/>
  <c r="H15" i="1"/>
  <c r="G15" i="1" s="1"/>
  <c r="R14" i="1"/>
  <c r="Q14" i="1" s="1"/>
  <c r="M14" i="1"/>
  <c r="L14" i="1" s="1"/>
  <c r="H14" i="1"/>
  <c r="G14" i="1" s="1"/>
  <c r="R13" i="1"/>
  <c r="Q13" i="1" s="1"/>
  <c r="M13" i="1"/>
  <c r="L13" i="1" s="1"/>
  <c r="H13" i="1"/>
  <c r="G13" i="1" s="1"/>
  <c r="M12" i="1"/>
  <c r="L12" i="1" s="1"/>
  <c r="H12" i="1"/>
  <c r="G12" i="1" s="1"/>
  <c r="H11" i="1"/>
  <c r="H10" i="1"/>
  <c r="G10" i="1" s="1"/>
  <c r="H9" i="1"/>
  <c r="G9" i="1" s="1"/>
  <c r="H8" i="1"/>
  <c r="G8" i="1" s="1"/>
  <c r="H7" i="1"/>
  <c r="G7" i="1" s="1"/>
  <c r="G11" i="1" l="1"/>
  <c r="G101" i="1"/>
  <c r="G232" i="1"/>
  <c r="H232" i="1"/>
  <c r="G247" i="1"/>
  <c r="V285" i="1"/>
  <c r="AH285" i="1"/>
  <c r="AT285" i="1"/>
  <c r="H240" i="1"/>
  <c r="L240" i="1" s="1"/>
  <c r="Y285" i="1"/>
  <c r="H247" i="1"/>
  <c r="AB285" i="1"/>
  <c r="AN285" i="1"/>
  <c r="AZ285" i="1"/>
  <c r="I247" i="1"/>
  <c r="G259" i="1"/>
  <c r="Y295" i="1"/>
  <c r="AK285" i="1"/>
  <c r="AW285" i="1"/>
  <c r="V295" i="1"/>
  <c r="AE285" i="1"/>
  <c r="AQ285" i="1"/>
  <c r="BC285" i="1"/>
  <c r="G240" i="1"/>
  <c r="I284" i="1"/>
  <c r="H209" i="1"/>
  <c r="H284" i="1"/>
  <c r="G2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B213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GCKiS:
</t>
        </r>
        <r>
          <rPr>
            <sz val="9"/>
            <color rgb="FF000000"/>
            <rFont val="Tahoma"/>
            <family val="2"/>
            <charset val="238"/>
          </rPr>
          <t>świetlica wiejska w Masłowie jest wyłączona z użytku z powodu jej stanu technicznego</t>
        </r>
      </text>
    </comment>
  </commentList>
</comments>
</file>

<file path=xl/sharedStrings.xml><?xml version="1.0" encoding="utf-8"?>
<sst xmlns="http://schemas.openxmlformats.org/spreadsheetml/2006/main" count="4663" uniqueCount="802">
  <si>
    <t>WYKAZ PUNKTÓW POBORU ENERGII ELEKTRYCZNEJ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</si>
  <si>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</si>
  <si>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</si>
  <si>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</si>
  <si>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</si>
  <si>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</si>
  <si>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</si>
  <si>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</si>
  <si>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</si>
  <si>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</si>
  <si>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</si>
  <si>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</si>
  <si>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</si>
  <si>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L. p.</t>
  </si>
  <si>
    <t>Nazwa obiektu oraz dokładny adres</t>
  </si>
  <si>
    <t>Nr ewidencyjny</t>
  </si>
  <si>
    <t>Nr licznika</t>
  </si>
  <si>
    <t>Grupa taryfowa</t>
  </si>
  <si>
    <t>Dotychczasowa moc umowna [kW]</t>
  </si>
  <si>
    <t>w tym szacunkowe  zużycie energii w okresie IX-XII.2025</t>
  </si>
  <si>
    <t>w tym szacunkowe zużycie dzień/szczyt [kWh]</t>
  </si>
  <si>
    <t>w tym szacunkowe zużycie dzień/szczyt w okresie IX-XII.2025 [kWh]</t>
  </si>
  <si>
    <t>w tym szacunkowe zużycie noc/poza szczytem [kWh]</t>
  </si>
  <si>
    <t>w tym szacunkowe zużycie noc/poza szczytem w okresie IX-XII.2025 [kWh]</t>
  </si>
  <si>
    <t>w tym zużycie energii w okresie I.2024</t>
  </si>
  <si>
    <t>w tym zużycie dzień / szczyt
[kWh]</t>
  </si>
  <si>
    <t>w tym zużycie noc / poza szczytem
[kWh]</t>
  </si>
  <si>
    <t>w tym  zużycie energii w okresie II.2024</t>
  </si>
  <si>
    <t>w tym  zużycie energii w okresie III.2024</t>
  </si>
  <si>
    <t>w tym zużycie energii w okresie IV.2024</t>
  </si>
  <si>
    <t>w tym  zużycie energii w okresie V.2024</t>
  </si>
  <si>
    <t>w tym zużycie energii w okresie VI.2024</t>
  </si>
  <si>
    <t>w tym zużycie energii w okresie VII.2024</t>
  </si>
  <si>
    <t>w tym zużycie energii w okresie VIII.2024</t>
  </si>
  <si>
    <t>w tym  zużycie energii w okresie IX.2024</t>
  </si>
  <si>
    <t>w tym zużycie energii w okresie X.2024</t>
  </si>
  <si>
    <t>w tym zużycie energii w okresie XI.2024</t>
  </si>
  <si>
    <t>w tym zużycie energii w okresie XII.2024</t>
  </si>
  <si>
    <t>punkt poboru</t>
  </si>
  <si>
    <t>Płatnik faktury VAT</t>
  </si>
  <si>
    <t>obowiązująca umowa</t>
  </si>
  <si>
    <t>Obecny Sprzedawca</t>
  </si>
  <si>
    <t>OSD</t>
  </si>
  <si>
    <t>2</t>
  </si>
  <si>
    <t>I. OBIEKTY W ZARZĄDZANIU GMINY TRZEBNICA</t>
  </si>
  <si>
    <t xml:space="preserve"> Trzebnica, ul. Św. Jadwigi R-1458</t>
  </si>
  <si>
    <t>590322415200511693</t>
  </si>
  <si>
    <t>3375824</t>
  </si>
  <si>
    <t>C12b</t>
  </si>
  <si>
    <t>oświetl.</t>
  </si>
  <si>
    <t>Gmina Trzebnica
pl. M. J. Piłsudskiego 1
55-100 Trzebnica</t>
  </si>
  <si>
    <t>na sprzedaż energii z ENERGA OBRÓT S.A. umowa nr WUIT/22/2024 z dn. 19.07.2024 r. do dnia 31.08.2025 r.</t>
  </si>
  <si>
    <t>ENERGA OBRÓT S.A.</t>
  </si>
  <si>
    <t>Tauron Dystrybucja</t>
  </si>
  <si>
    <t xml:space="preserve"> Koczurki R-1691</t>
  </si>
  <si>
    <t>590322415200338252</t>
  </si>
  <si>
    <t>1480572</t>
  </si>
  <si>
    <t xml:space="preserve"> Biedaszków Mały R-1690</t>
  </si>
  <si>
    <t>590322415200492800</t>
  </si>
  <si>
    <t>92479694</t>
  </si>
  <si>
    <t xml:space="preserve"> Nowy Dwór R-1562</t>
  </si>
  <si>
    <t>590322415200532407</t>
  </si>
  <si>
    <t xml:space="preserve"> Janiszów R-1692</t>
  </si>
  <si>
    <t>590322415200464111</t>
  </si>
  <si>
    <t xml:space="preserve"> Trzebnica, ul. Henryka Brodatego
 Teren Kocia Góra</t>
  </si>
  <si>
    <t>590322415200407507</t>
  </si>
  <si>
    <t>96526199</t>
  </si>
  <si>
    <t>C11</t>
  </si>
  <si>
    <t>całodobowo</t>
  </si>
  <si>
    <t xml:space="preserve"> Skoroszów R-1662</t>
  </si>
  <si>
    <t>590322415200264483</t>
  </si>
  <si>
    <t>322056056979</t>
  </si>
  <si>
    <t xml:space="preserve"> Trzebnica ul. Milicka</t>
  </si>
  <si>
    <t>590322415200491247</t>
  </si>
  <si>
    <t>A322056162143</t>
  </si>
  <si>
    <t xml:space="preserve"> Masłowiec R-1777</t>
  </si>
  <si>
    <t>590322415200205097</t>
  </si>
  <si>
    <t>70182983</t>
  </si>
  <si>
    <t xml:space="preserve"> Masłowiec R-1776</t>
  </si>
  <si>
    <t>590322415200464128</t>
  </si>
  <si>
    <t>42582156</t>
  </si>
  <si>
    <t xml:space="preserve"> Komarów Mały</t>
  </si>
  <si>
    <t>590322415200112555</t>
  </si>
  <si>
    <t>25278627</t>
  </si>
  <si>
    <t xml:space="preserve"> Ujeździec Mały</t>
  </si>
  <si>
    <t>590322415200092475</t>
  </si>
  <si>
    <t>92757930</t>
  </si>
  <si>
    <t xml:space="preserve"> Trzebnica ul. Wiosenna R-143-07</t>
  </si>
  <si>
    <t>590322415200352593</t>
  </si>
  <si>
    <t>A322056161639</t>
  </si>
  <si>
    <t xml:space="preserve"> Taczów Wielki R-1507</t>
  </si>
  <si>
    <t>590322415200172870</t>
  </si>
  <si>
    <t>80993075</t>
  </si>
  <si>
    <t xml:space="preserve"> Taczów Mały R-1599</t>
  </si>
  <si>
    <t>590322415200517213</t>
  </si>
  <si>
    <t>027988482</t>
  </si>
  <si>
    <t xml:space="preserve"> Szczytkowice</t>
  </si>
  <si>
    <t>590322415200223404</t>
  </si>
  <si>
    <t>01113598</t>
  </si>
  <si>
    <t xml:space="preserve"> Biedaszków Mały </t>
  </si>
  <si>
    <t>590322415200040155</t>
  </si>
  <si>
    <t>80993380</t>
  </si>
  <si>
    <t>O12</t>
  </si>
  <si>
    <t xml:space="preserve"> Rzepatowice</t>
  </si>
  <si>
    <t>590322415200457052</t>
  </si>
  <si>
    <t>92305324</t>
  </si>
  <si>
    <t xml:space="preserve"> Malczów R-1586</t>
  </si>
  <si>
    <t>590322415200303311</t>
  </si>
  <si>
    <t>23845984</t>
  </si>
  <si>
    <t xml:space="preserve"> Droszów R-1591</t>
  </si>
  <si>
    <t>590322415200201020</t>
  </si>
  <si>
    <t>1479391</t>
  </si>
  <si>
    <t xml:space="preserve"> Komorowo</t>
  </si>
  <si>
    <t>590322415200167449</t>
  </si>
  <si>
    <t xml:space="preserve"> Koniowo </t>
  </si>
  <si>
    <t>590322415200588121</t>
  </si>
  <si>
    <t>01942069</t>
  </si>
  <si>
    <t xml:space="preserve"> Koniowo Małe</t>
  </si>
  <si>
    <t>590322415200406050</t>
  </si>
  <si>
    <t>92305403</t>
  </si>
  <si>
    <t xml:space="preserve"> Koniowo R-170-02</t>
  </si>
  <si>
    <t>590322415200112593</t>
  </si>
  <si>
    <t>01942070</t>
  </si>
  <si>
    <t>C12a</t>
  </si>
  <si>
    <t xml:space="preserve"> Węgrzynów </t>
  </si>
  <si>
    <t>590322415200167456</t>
  </si>
  <si>
    <t>42582217</t>
  </si>
  <si>
    <t xml:space="preserve"> Będkowo</t>
  </si>
  <si>
    <t>590322415200282699</t>
  </si>
  <si>
    <t xml:space="preserve"> Marcinów Remiza OSP</t>
  </si>
  <si>
    <t>590322415200579259</t>
  </si>
  <si>
    <t>322056089021</t>
  </si>
  <si>
    <t>x</t>
  </si>
  <si>
    <t xml:space="preserve"> Marcinów</t>
  </si>
  <si>
    <t>590322415200532452</t>
  </si>
  <si>
    <t>92757945</t>
  </si>
  <si>
    <t xml:space="preserve"> Brzezie </t>
  </si>
  <si>
    <t>590322415200408818</t>
  </si>
  <si>
    <t xml:space="preserve"> Blizocin R-1664</t>
  </si>
  <si>
    <t>590322415200208036</t>
  </si>
  <si>
    <t xml:space="preserve"> Będkowo 5</t>
  </si>
  <si>
    <t>590322415200338313</t>
  </si>
  <si>
    <t>40588085</t>
  </si>
  <si>
    <t xml:space="preserve"> Trzebnica ul. Obrońców Pokoju</t>
  </si>
  <si>
    <t>590322415200138067</t>
  </si>
  <si>
    <t>40588162</t>
  </si>
  <si>
    <t xml:space="preserve"> Ujeździec Wielki </t>
  </si>
  <si>
    <t>590322415200591237</t>
  </si>
  <si>
    <t>93493412</t>
  </si>
  <si>
    <t xml:space="preserve"> Trzebnica Rynek Ratusz biura</t>
  </si>
  <si>
    <t>590322415200126842</t>
  </si>
  <si>
    <t>A322056161619</t>
  </si>
  <si>
    <t xml:space="preserve"> Trzebnica ul. ks. Bochenka dz. nr 2
 zasilanie fontanny</t>
  </si>
  <si>
    <t>590322415200062874</t>
  </si>
  <si>
    <t>70097877</t>
  </si>
  <si>
    <t xml:space="preserve"> Trzebnica ul. Leśna </t>
  </si>
  <si>
    <t>590322415200485109</t>
  </si>
  <si>
    <t>A322056162076</t>
  </si>
  <si>
    <t xml:space="preserve"> Głuchów Górny R-1571</t>
  </si>
  <si>
    <t>590322415200192144</t>
  </si>
  <si>
    <t>92305355</t>
  </si>
  <si>
    <t xml:space="preserve"> Trzebnica ul. Prusicka – szpital</t>
  </si>
  <si>
    <t>590322415200532469</t>
  </si>
  <si>
    <t>A322056089020</t>
  </si>
  <si>
    <t xml:space="preserve"> Ujeździec Wielki 51A  Remiza OSP</t>
  </si>
  <si>
    <t>590322415200038725</t>
  </si>
  <si>
    <t>187007</t>
  </si>
  <si>
    <t xml:space="preserve"> Trzebnica ul. Jędrzejowska R-143-21</t>
  </si>
  <si>
    <t>590322415200275021</t>
  </si>
  <si>
    <t xml:space="preserve"> Biedaszków Wielki </t>
  </si>
  <si>
    <t>590322415200203994</t>
  </si>
  <si>
    <t xml:space="preserve">
25518106</t>
  </si>
  <si>
    <t xml:space="preserve"> Trzebnica ul. Słoneczna R-143-13</t>
  </si>
  <si>
    <t>590322415200233960</t>
  </si>
  <si>
    <t>A322056161625</t>
  </si>
  <si>
    <t xml:space="preserve"> Nowy Dwór 5</t>
  </si>
  <si>
    <t>590322415200164684</t>
  </si>
  <si>
    <t>96526780</t>
  </si>
  <si>
    <t xml:space="preserve"> Trzebnica ul. Leszczyńskiej</t>
  </si>
  <si>
    <t>590322415200488124</t>
  </si>
  <si>
    <t>01924933</t>
  </si>
  <si>
    <t xml:space="preserve"> Trzebnica ul. Wrocławska</t>
  </si>
  <si>
    <t>590322415200335497</t>
  </si>
  <si>
    <t>A322056088899</t>
  </si>
  <si>
    <t xml:space="preserve"> Trzebnica ul. Rynek R-143-15</t>
  </si>
  <si>
    <t>590322415200316397</t>
  </si>
  <si>
    <t>A322056162138</t>
  </si>
  <si>
    <t xml:space="preserve"> Kobylice R-166-03</t>
  </si>
  <si>
    <t>590322415200277094</t>
  </si>
  <si>
    <t>70161270</t>
  </si>
  <si>
    <t xml:space="preserve"> Jaszyce R-1676</t>
  </si>
  <si>
    <t>590322415200402472</t>
  </si>
  <si>
    <t>83466328</t>
  </si>
  <si>
    <t xml:space="preserve"> Piersno </t>
  </si>
  <si>
    <t>590322415200135509</t>
  </si>
  <si>
    <t>92305574</t>
  </si>
  <si>
    <t xml:space="preserve"> Księginice R-1669</t>
  </si>
  <si>
    <t>590322415200367450</t>
  </si>
  <si>
    <t>A322056077266</t>
  </si>
  <si>
    <t xml:space="preserve"> Jaźwiny R-168-05</t>
  </si>
  <si>
    <t>590322415200155002</t>
  </si>
  <si>
    <t>42582153</t>
  </si>
  <si>
    <t xml:space="preserve"> Jaźwiny R-168-06</t>
  </si>
  <si>
    <t>590322415200286263</t>
  </si>
  <si>
    <t>027980672</t>
  </si>
  <si>
    <t xml:space="preserve"> Ligota Trzebnicka R-1668</t>
  </si>
  <si>
    <t>590322415200277100</t>
  </si>
  <si>
    <t>92305382</t>
  </si>
  <si>
    <t xml:space="preserve"> Skarszyn </t>
  </si>
  <si>
    <t>590322415200485123</t>
  </si>
  <si>
    <t>42582137</t>
  </si>
  <si>
    <t xml:space="preserve"> Jaźwiny R-1666</t>
  </si>
  <si>
    <t>590322415200460304</t>
  </si>
  <si>
    <t>92305510</t>
  </si>
  <si>
    <t xml:space="preserve"> Brochocin R-1790</t>
  </si>
  <si>
    <t>590322415200619030</t>
  </si>
  <si>
    <t>A322056077272</t>
  </si>
  <si>
    <t xml:space="preserve"> Raszów R-1566</t>
  </si>
  <si>
    <t>590322415200529773</t>
  </si>
  <si>
    <t>92479766</t>
  </si>
  <si>
    <t xml:space="preserve"> Kuźniczysko R-1661</t>
  </si>
  <si>
    <t>590322415200223497</t>
  </si>
  <si>
    <t>94057317</t>
  </si>
  <si>
    <t xml:space="preserve"> Kuźniczysko R-165</t>
  </si>
  <si>
    <t>590322415200237715</t>
  </si>
  <si>
    <t>01636603</t>
  </si>
  <si>
    <t xml:space="preserve"> Kuźniczysko dz. 112 boisko sportowe</t>
  </si>
  <si>
    <t>590322415200170050</t>
  </si>
  <si>
    <t>93552443</t>
  </si>
  <si>
    <t xml:space="preserve"> Trzebnica ul. Grunwaldzka</t>
  </si>
  <si>
    <t>590322415200445486</t>
  </si>
  <si>
    <t>A322056088953</t>
  </si>
  <si>
    <t xml:space="preserve"> Trzebnica ul. Grunwaldzka R-144-10</t>
  </si>
  <si>
    <t>590322415200488148</t>
  </si>
  <si>
    <t>40588100</t>
  </si>
  <si>
    <t xml:space="preserve"> Trzebnica ul. Czereśniowa R-155-01</t>
  </si>
  <si>
    <t>590322415200445493</t>
  </si>
  <si>
    <t>A322056088893</t>
  </si>
  <si>
    <t>590322415200376261</t>
  </si>
  <si>
    <t>40587948</t>
  </si>
  <si>
    <t xml:space="preserve"> Trzebnica ul. Wałowa</t>
  </si>
  <si>
    <t>590322415200285983</t>
  </si>
  <si>
    <t>A322056162059</t>
  </si>
  <si>
    <t xml:space="preserve"> Trzebnica ul. Młynarska</t>
  </si>
  <si>
    <t>590322415200401277</t>
  </si>
  <si>
    <t>91315265</t>
  </si>
  <si>
    <t xml:space="preserve"> Cerekwica </t>
  </si>
  <si>
    <t>590322415200540693</t>
  </si>
  <si>
    <t>01942052</t>
  </si>
  <si>
    <t xml:space="preserve"> Trzebnica ul. Ogrodowa</t>
  </si>
  <si>
    <t>590322415200029129</t>
  </si>
  <si>
    <t>A322056162074</t>
  </si>
  <si>
    <t xml:space="preserve"> Trzebnica ul. Konopnickiej</t>
  </si>
  <si>
    <t>590322415200017898</t>
  </si>
  <si>
    <t>A322056161613</t>
  </si>
  <si>
    <t xml:space="preserve"> Małuszyn R-1554</t>
  </si>
  <si>
    <t>590322415200407590</t>
  </si>
  <si>
    <t>A322056088911</t>
  </si>
  <si>
    <t xml:space="preserve"> Trzebnica ul. Ks. Bochenka 12</t>
  </si>
  <si>
    <t>590322415200495719</t>
  </si>
  <si>
    <t>93493397</t>
  </si>
  <si>
    <t xml:space="preserve"> Trzebnica ul. Daszyńskiego szalet</t>
  </si>
  <si>
    <t>590322415200545629</t>
  </si>
  <si>
    <t>80994850</t>
  </si>
  <si>
    <t xml:space="preserve"> Boleścin ośw. drogowe</t>
  </si>
  <si>
    <t>590322415200114801</t>
  </si>
  <si>
    <t>01586625</t>
  </si>
  <si>
    <t xml:space="preserve"> Brzyków Remiza OSP</t>
  </si>
  <si>
    <t>590322415200621637</t>
  </si>
  <si>
    <t>93493153</t>
  </si>
  <si>
    <t xml:space="preserve"> Brzyków R-1553</t>
  </si>
  <si>
    <t>590322415200325184</t>
  </si>
  <si>
    <t>80865048</t>
  </si>
  <si>
    <t xml:space="preserve"> Trzebnica ul. Wojska Polskiego </t>
  </si>
  <si>
    <t>590322415200182688</t>
  </si>
  <si>
    <t>A322056088919</t>
  </si>
  <si>
    <t xml:space="preserve"> Księginice R-1720 Sułowska</t>
  </si>
  <si>
    <t>590322415200585403</t>
  </si>
  <si>
    <t>83367425</t>
  </si>
  <si>
    <t xml:space="preserve"> Świątniki R-1565</t>
  </si>
  <si>
    <t>590322415200619054</t>
  </si>
  <si>
    <t>92305419</t>
  </si>
  <si>
    <t xml:space="preserve"> Sulisławice R-1564</t>
  </si>
  <si>
    <t>590322415200608577</t>
  </si>
  <si>
    <t>70182974</t>
  </si>
  <si>
    <t xml:space="preserve"> Domanowice Remiza OSP</t>
  </si>
  <si>
    <t>590322415200213252</t>
  </si>
  <si>
    <t>322056056968</t>
  </si>
  <si>
    <t xml:space="preserve"> Masłów</t>
  </si>
  <si>
    <t>590322415200286041</t>
  </si>
  <si>
    <t>93553850</t>
  </si>
  <si>
    <t xml:space="preserve"> Masłów R-167-06</t>
  </si>
  <si>
    <t>590322415200616114</t>
  </si>
  <si>
    <t>01974393</t>
  </si>
  <si>
    <t xml:space="preserve"> Trzebnica ul. Ks. Bochenka 17 
 fontanna</t>
  </si>
  <si>
    <t>590322415200503230</t>
  </si>
  <si>
    <t>27857742</t>
  </si>
  <si>
    <t xml:space="preserve"> Ujeździec Mały boisko</t>
  </si>
  <si>
    <t>590322415200107346</t>
  </si>
  <si>
    <t>96750152</t>
  </si>
  <si>
    <t xml:space="preserve"> Trzebnica ul. Żołnierzy Września dz.33</t>
  </si>
  <si>
    <t>590322415200621705</t>
  </si>
  <si>
    <t>93275014</t>
  </si>
  <si>
    <t xml:space="preserve"> Skarszyn dz. 134/16 boisko</t>
  </si>
  <si>
    <t>590322415200495795</t>
  </si>
  <si>
    <t>09159598</t>
  </si>
  <si>
    <t xml:space="preserve"> Trzebnica ul. Milicka  ośw. ul. Piwniczna</t>
  </si>
  <si>
    <t>590322415200047888</t>
  </si>
  <si>
    <t>93277977</t>
  </si>
  <si>
    <t xml:space="preserve"> Trzebnica ul. Sikorskiego R-156-14</t>
  </si>
  <si>
    <t>590322415200334421</t>
  </si>
  <si>
    <t>A322056162060</t>
  </si>
  <si>
    <t xml:space="preserve"> Brochocim dz. 54 m 2 wiata teren rekreac.</t>
  </si>
  <si>
    <t>590322415200442638</t>
  </si>
  <si>
    <t>71076044</t>
  </si>
  <si>
    <t xml:space="preserve"> Marcinowo dz. 472 – Remiza OSP</t>
  </si>
  <si>
    <t>590322415200301478</t>
  </si>
  <si>
    <t>322056089042</t>
  </si>
  <si>
    <t xml:space="preserve"> Skoroszów Remiza OSP</t>
  </si>
  <si>
    <t>590322415200145676</t>
  </si>
  <si>
    <t>96544801</t>
  </si>
  <si>
    <t>Trzebnica ul. Leśna dz. 3, 13, 14/2, 67</t>
  </si>
  <si>
    <t>590322415200327676</t>
  </si>
  <si>
    <t>A322056162070</t>
  </si>
  <si>
    <t>Zasilanie żółtego światła pulsującego
dz.58, ul.Wrocławska, Trzebnica</t>
  </si>
  <si>
    <t>590322415200174898</t>
  </si>
  <si>
    <t>70097887</t>
  </si>
  <si>
    <t>Toalety publiczne, ul. H.Brodatego, dz.21/19</t>
  </si>
  <si>
    <t>590322415200597888</t>
  </si>
  <si>
    <t>Oświetlenie parkingu, ul. H.Brodatego, dz. 21/19</t>
  </si>
  <si>
    <t>590322415200578801</t>
  </si>
  <si>
    <t>40588099</t>
  </si>
  <si>
    <t>O11</t>
  </si>
  <si>
    <t>Kuźniczysko dz. nr 270</t>
  </si>
  <si>
    <t>590322415200163717</t>
  </si>
  <si>
    <t>96526657</t>
  </si>
  <si>
    <t>G11</t>
  </si>
  <si>
    <t>Księginice, ul. Cicha dz. 84/14</t>
  </si>
  <si>
    <t>590322415200146482</t>
  </si>
  <si>
    <t>96526723</t>
  </si>
  <si>
    <t>Marcinowo, dz. 261/2, 261/4, 475</t>
  </si>
  <si>
    <t>590322415200573943</t>
  </si>
  <si>
    <t>Koczurki, dz. 103</t>
  </si>
  <si>
    <t>590322415200341429</t>
  </si>
  <si>
    <t>A322056056962</t>
  </si>
  <si>
    <t>Brzyków, dz. 87/2</t>
  </si>
  <si>
    <t>590322415200286713</t>
  </si>
  <si>
    <t>96526726</t>
  </si>
  <si>
    <t>Trzebnica, ul. Żołnierzy Września, świetlica</t>
  </si>
  <si>
    <t>590322415200465026</t>
  </si>
  <si>
    <t>A322056161598</t>
  </si>
  <si>
    <t>Brochocin, świetlica</t>
  </si>
  <si>
    <t>590322415200091959</t>
  </si>
  <si>
    <t>322056088865</t>
  </si>
  <si>
    <t>Komorowo, dz. 76/2, świetlica</t>
  </si>
  <si>
    <t>590322415200062393</t>
  </si>
  <si>
    <t>322056056943</t>
  </si>
  <si>
    <t>Trzebnica, ul. Wesoła, dz. 50; 58</t>
  </si>
  <si>
    <t>590322415200453603</t>
  </si>
  <si>
    <t>40587841</t>
  </si>
  <si>
    <t>Trzebnica, ul. Leśna, dz. nr 18</t>
  </si>
  <si>
    <t>590322415200050963</t>
  </si>
  <si>
    <t>70097796</t>
  </si>
  <si>
    <t>Nowy Dwór, dz. 105/16</t>
  </si>
  <si>
    <t>590322415200612468</t>
  </si>
  <si>
    <t>322056088872</t>
  </si>
  <si>
    <t>Trzebnica, ul. Grunwaldzka 2</t>
  </si>
  <si>
    <t>590322415200577279</t>
  </si>
  <si>
    <t>70098147</t>
  </si>
  <si>
    <t>Jaźwiny, dz. 150/2</t>
  </si>
  <si>
    <t>590322415200352135</t>
  </si>
  <si>
    <t>322056057036</t>
  </si>
  <si>
    <t>Trzebnica, ul.Daszyńskiego, dz.106/1</t>
  </si>
  <si>
    <t>590322415200117260</t>
  </si>
  <si>
    <t>40588098</t>
  </si>
  <si>
    <t>Trzebnica, ul. Obornicka, dz. 6</t>
  </si>
  <si>
    <t>590322415200328208</t>
  </si>
  <si>
    <t>Kobylice, dz. 122</t>
  </si>
  <si>
    <t>590322415200602322</t>
  </si>
  <si>
    <t>322056162137</t>
  </si>
  <si>
    <t>Masłów, dz. 296</t>
  </si>
  <si>
    <t>590322415200197880</t>
  </si>
  <si>
    <t>Boleścin, dz. 75/76</t>
  </si>
  <si>
    <t>590322415200018765</t>
  </si>
  <si>
    <t>01592582</t>
  </si>
  <si>
    <t>Brzezie dz. nr 70, teren rekreacyjny</t>
  </si>
  <si>
    <t>590322415200403820</t>
  </si>
  <si>
    <t>40588151</t>
  </si>
  <si>
    <t>Blizocin, teren rekreacyjny dz. nr 28/2</t>
  </si>
  <si>
    <t>590322415200442416</t>
  </si>
  <si>
    <t>Szczytkowice dz. 268/4</t>
  </si>
  <si>
    <t>590322415200331529</t>
  </si>
  <si>
    <t>Komorówko dz. 155/4</t>
  </si>
  <si>
    <t>590322415200378661</t>
  </si>
  <si>
    <t>Kobylice, ul. Leśna, dz. nr 272/13</t>
  </si>
  <si>
    <t>590322415200553938</t>
  </si>
  <si>
    <t>Ligota, dz. nr 311/1</t>
  </si>
  <si>
    <t>590322415200296911</t>
  </si>
  <si>
    <t>Trzebnica ul. Bochenka, dz. nr 77</t>
  </si>
  <si>
    <t>590322415200025145</t>
  </si>
  <si>
    <t>01592951</t>
  </si>
  <si>
    <t>Węgrzynów,dz. nr 42/2</t>
  </si>
  <si>
    <t>590322415200523092</t>
  </si>
  <si>
    <t>A322056161703</t>
  </si>
  <si>
    <t>Cerekwica, dz. nr 372/1</t>
  </si>
  <si>
    <t>590322415200341610</t>
  </si>
  <si>
    <t>91558764</t>
  </si>
  <si>
    <t xml:space="preserve"> Biura, pl. Piłsudskiego</t>
  </si>
  <si>
    <t>590322415200469604</t>
  </si>
  <si>
    <t>96286044</t>
  </si>
  <si>
    <t>C21</t>
  </si>
  <si>
    <t xml:space="preserve"> Plac targowy</t>
  </si>
  <si>
    <t>590322415200500215</t>
  </si>
  <si>
    <t>95879635</t>
  </si>
  <si>
    <t>Szkoła Podstawowa Nr 2</t>
  </si>
  <si>
    <t>590322415200282753</t>
  </si>
  <si>
    <t>3375357</t>
  </si>
  <si>
    <t>Szkoła Muzyczna</t>
  </si>
  <si>
    <t>590322415200278459</t>
  </si>
  <si>
    <t>95879690</t>
  </si>
  <si>
    <t>Domanowice</t>
  </si>
  <si>
    <t>590322415200386604</t>
  </si>
  <si>
    <t>60353986</t>
  </si>
  <si>
    <t>C12A</t>
  </si>
  <si>
    <t>Trzebnica, ul. Malinowa, dz. nr 33/73</t>
  </si>
  <si>
    <t>590322415200432035</t>
  </si>
  <si>
    <t>Brochocin, ul. Morelowa, dz. nr 191</t>
  </si>
  <si>
    <t>590322415200559411</t>
  </si>
  <si>
    <t>Świątniki, teren rekreacyjny, dz. nr 81</t>
  </si>
  <si>
    <t>590322415200005987</t>
  </si>
  <si>
    <t>A322056077428</t>
  </si>
  <si>
    <t>Malczów, dz. nr 1/110</t>
  </si>
  <si>
    <t>590322415200553976</t>
  </si>
  <si>
    <t>A322056088887</t>
  </si>
  <si>
    <t>Trzebnica, ul. Leśna, dz. nr 14/2</t>
  </si>
  <si>
    <t>590322415200098200</t>
  </si>
  <si>
    <t>322056162077</t>
  </si>
  <si>
    <t>Trzebnica, ul. Czereśniowa, dz. nr 48, monitoring</t>
  </si>
  <si>
    <t>590322415200393497</t>
  </si>
  <si>
    <t>01586441</t>
  </si>
  <si>
    <t>Trzebnica, ul. Solna, dz. nr 105/2</t>
  </si>
  <si>
    <t>590322415200329069</t>
  </si>
  <si>
    <t>91743162</t>
  </si>
  <si>
    <t>Ligota, dz. nr 324/1, świetlica wiejska</t>
  </si>
  <si>
    <t>590322415200025169</t>
  </si>
  <si>
    <t>322056057029</t>
  </si>
  <si>
    <t>Taczów Wielki, dz. nr 92, oświetlenie uliczne</t>
  </si>
  <si>
    <t>590322415200632169</t>
  </si>
  <si>
    <t>Małuszyn, dz. nr 75/1</t>
  </si>
  <si>
    <t>590322415200548378</t>
  </si>
  <si>
    <t>Trzebnica, ul. Winna, dz. nr 5/7</t>
  </si>
  <si>
    <t>590322415200628490</t>
  </si>
  <si>
    <t>Koniowo, dz. nr 94, teren rekreacyjny</t>
  </si>
  <si>
    <t>590322415200396801</t>
  </si>
  <si>
    <t>A322056056963</t>
  </si>
  <si>
    <t>Taczów Mały, dz. nr 91/2</t>
  </si>
  <si>
    <t>590322415200318346</t>
  </si>
  <si>
    <t>Biedaszków W. Dz. 53, teren rekreacyjny</t>
  </si>
  <si>
    <t>590322415200634187</t>
  </si>
  <si>
    <t>322056057013</t>
  </si>
  <si>
    <t>Boleścin Dz. 73, teren rekreacyjny</t>
  </si>
  <si>
    <t>590322415200631162</t>
  </si>
  <si>
    <t>322056077413</t>
  </si>
  <si>
    <t xml:space="preserve">Marcinowo Dz. 201, teren rekreacyjny </t>
  </si>
  <si>
    <t>590322415200635047</t>
  </si>
  <si>
    <t>Taczów Wielki, dz. nr 91/1</t>
  </si>
  <si>
    <t>590322415200213610</t>
  </si>
  <si>
    <t xml:space="preserve">Trzebnica, ul. Świętojańska </t>
  </si>
  <si>
    <t>590322415200649310</t>
  </si>
  <si>
    <t>96660016</t>
  </si>
  <si>
    <t xml:space="preserve">Trzebnica, ul. Kolejowa </t>
  </si>
  <si>
    <t>590322415200648009</t>
  </si>
  <si>
    <t>96226252</t>
  </si>
  <si>
    <t>Trzebnica, ul. Grota-Roweckiego</t>
  </si>
  <si>
    <t>590322415200053339</t>
  </si>
  <si>
    <t>70282298</t>
  </si>
  <si>
    <t>Brzezie</t>
  </si>
  <si>
    <t>590322415200536740</t>
  </si>
  <si>
    <t>92305344</t>
  </si>
  <si>
    <t>590322415200235063</t>
  </si>
  <si>
    <t>92305380</t>
  </si>
  <si>
    <t>Gminne Przedszkole nr 1, 1 Maja</t>
  </si>
  <si>
    <t>590322415200253623</t>
  </si>
  <si>
    <t xml:space="preserve"> 09371504</t>
  </si>
  <si>
    <t>X</t>
  </si>
  <si>
    <t>Budynek Przedszkola i Żłobka, ul. 3 Maja</t>
  </si>
  <si>
    <t>590322415200646463</t>
  </si>
  <si>
    <t>96286015</t>
  </si>
  <si>
    <t xml:space="preserve">Skarszyn dz.143/16 </t>
  </si>
  <si>
    <t>590322415200460106</t>
  </si>
  <si>
    <t>322056440653</t>
  </si>
  <si>
    <t>Biedaszków Wielki dz. nr 255 OU</t>
  </si>
  <si>
    <t>590322415200654734</t>
  </si>
  <si>
    <t>A302282775493</t>
  </si>
  <si>
    <t>Trzebnica ul. Wiśniowa dz. nr 67/95 OU</t>
  </si>
  <si>
    <t>590322415200649808</t>
  </si>
  <si>
    <t>A302282773168</t>
  </si>
  <si>
    <t>Trzebnica ul. Leśna dz. nr 13 OU</t>
  </si>
  <si>
    <t>590322415200645343</t>
  </si>
  <si>
    <t>A302282775526</t>
  </si>
  <si>
    <t>Trzebnica ul. Hilgi Brzoski dz. nr 13/5 OU</t>
  </si>
  <si>
    <t>590322415200070275</t>
  </si>
  <si>
    <t>A302282775491</t>
  </si>
  <si>
    <t>Kuźniczysko ul. Kuźnicza dz. nr 145 OU</t>
  </si>
  <si>
    <t>590322415200126460</t>
  </si>
  <si>
    <t>A302282733572</t>
  </si>
  <si>
    <t>Raszów dz.nr 160/1 OU</t>
  </si>
  <si>
    <t>590322415200640287</t>
  </si>
  <si>
    <t>A302282778132</t>
  </si>
  <si>
    <t>Ujeździec Mały dz. nr 435/1 OU</t>
  </si>
  <si>
    <t>590322415200385973</t>
  </si>
  <si>
    <t>A302282773163</t>
  </si>
  <si>
    <t>Masłów dz. nr 2/2 OU</t>
  </si>
  <si>
    <t>590322415200529483</t>
  </si>
  <si>
    <t>A302282733585</t>
  </si>
  <si>
    <t>Będkowo dz. nr 131 OU</t>
  </si>
  <si>
    <t>590322415200314218</t>
  </si>
  <si>
    <t>A302282773167</t>
  </si>
  <si>
    <t>Marcinowo dz. nr 225/2 OU</t>
  </si>
  <si>
    <t>590322415200202461</t>
  </si>
  <si>
    <t>A302282733569</t>
  </si>
  <si>
    <t>Skoroszów dz. nr 218 OU</t>
  </si>
  <si>
    <t>590322415200638192</t>
  </si>
  <si>
    <t>A302282778362</t>
  </si>
  <si>
    <t>Skoroszów dz. nr 208 OU</t>
  </si>
  <si>
    <t>590322415200649303</t>
  </si>
  <si>
    <t>A302282745608</t>
  </si>
  <si>
    <t>Księginice ul. Sadowa dz. nr 226, 227 OU</t>
  </si>
  <si>
    <t>590322415200146697</t>
  </si>
  <si>
    <t>A302282733571</t>
  </si>
  <si>
    <t>Szczytkowice dz. nr 291/5 OU</t>
  </si>
  <si>
    <t>590322415200624232</t>
  </si>
  <si>
    <t>A302282745648</t>
  </si>
  <si>
    <t>Trzebnica ul. Żołnierzy Września 19 (Harcówka)</t>
  </si>
  <si>
    <t>590322415200567942</t>
  </si>
  <si>
    <t>A302282843986</t>
  </si>
  <si>
    <t>Cerekwica dz. nr 355 OU</t>
  </si>
  <si>
    <t>590322415200659869</t>
  </si>
  <si>
    <t>A302282733581</t>
  </si>
  <si>
    <t>Świątniki dz. nr 65 OU</t>
  </si>
  <si>
    <t>590322415200649723</t>
  </si>
  <si>
    <t>A302282733580</t>
  </si>
  <si>
    <t>Księginice ul. Lipowa, dz. nr 214, 181, 232 OU</t>
  </si>
  <si>
    <t>590322415200217939</t>
  </si>
  <si>
    <t>A302282778206</t>
  </si>
  <si>
    <t>Szczytkowice dz. nr 285 OU</t>
  </si>
  <si>
    <t>590322415200625550</t>
  </si>
  <si>
    <t>A302282778360</t>
  </si>
  <si>
    <t>Jaźwiny dz. nr 151 OU</t>
  </si>
  <si>
    <t>590322415200664900</t>
  </si>
  <si>
    <t>A302282733587</t>
  </si>
  <si>
    <t>Trzebnica, ul. Stawowa 1 (lokal usługowy)</t>
  </si>
  <si>
    <t>590322415200513550</t>
  </si>
  <si>
    <t>70791097</t>
  </si>
  <si>
    <t>Trzebnica, ul. Stawowa 1 (lokal mieszkalny)</t>
  </si>
  <si>
    <t>590322415200070091</t>
  </si>
  <si>
    <t>25569750</t>
  </si>
  <si>
    <t>Trzebnica ul. Akacjowa dz. 67/115 - OU</t>
  </si>
  <si>
    <t>590322415200764051</t>
  </si>
  <si>
    <t>S322371550531</t>
  </si>
  <si>
    <t>Marcinowo dz. 213/2 – OU</t>
  </si>
  <si>
    <t>590322415200764228</t>
  </si>
  <si>
    <t>S322271527146</t>
  </si>
  <si>
    <t>Brzyków dz. 339 – OU</t>
  </si>
  <si>
    <t>590322415200766888</t>
  </si>
  <si>
    <t>S322271527145</t>
  </si>
  <si>
    <t>Brzyków dz. 329 – OU</t>
  </si>
  <si>
    <t>590322415200766871</t>
  </si>
  <si>
    <t>K122300011376</t>
  </si>
  <si>
    <t>Brzyków dz. 321 – OU</t>
  </si>
  <si>
    <t>590322415200766994</t>
  </si>
  <si>
    <t>K122300011191</t>
  </si>
  <si>
    <t>Trzebnica ul. Ledowa dz. 1/1 - OU</t>
  </si>
  <si>
    <t>590322415200759873</t>
  </si>
  <si>
    <t>S322371550513</t>
  </si>
  <si>
    <t>Trzebnica ul. Obrońców Pokoju 71/2, 47 Park Miejski</t>
  </si>
  <si>
    <t>590322415200045013</t>
  </si>
  <si>
    <t>70980269</t>
  </si>
  <si>
    <t>Księginice ul. Łabędzia dz. 230 – OU</t>
  </si>
  <si>
    <t>590322415200750900</t>
  </si>
  <si>
    <t>Księginice ul. Spacerowa dz. 263/1 – OU</t>
  </si>
  <si>
    <t>590322415200755509</t>
  </si>
  <si>
    <t>Księginice ul. Cicha dz. 84/14 – OU</t>
  </si>
  <si>
    <t>590322415200750931</t>
  </si>
  <si>
    <t>Koniowo dz. 144/2, 186 – OU</t>
  </si>
  <si>
    <t>590322415200763887</t>
  </si>
  <si>
    <t>Domanowice 96/2 – teren rekreacyjny boisko i p.zabaw</t>
  </si>
  <si>
    <t>590322415200790210</t>
  </si>
  <si>
    <t>Skarszyn dz. 157 – etap I – OU</t>
  </si>
  <si>
    <t>590322415200754847</t>
  </si>
  <si>
    <t>Skarszyn dz. 157 – etap II – OU</t>
  </si>
  <si>
    <t>590322415200751563</t>
  </si>
  <si>
    <t xml:space="preserve">Małuszyn dz. 83/1-2 - OU </t>
  </si>
  <si>
    <t>590322415200792047</t>
  </si>
  <si>
    <t>Biedaszków Wielki dz. 80 – OU</t>
  </si>
  <si>
    <t>590322415200747320</t>
  </si>
  <si>
    <t>Trzebnica ul. Kwiatowa dz. 1, 46 – OU</t>
  </si>
  <si>
    <t>590322415200751532</t>
  </si>
  <si>
    <t>Domanowice dz. 454/3-4, 670 – OU</t>
  </si>
  <si>
    <t>590322415200763948</t>
  </si>
  <si>
    <t>Piersno dz. 87/1</t>
  </si>
  <si>
    <t>590322415200764785</t>
  </si>
  <si>
    <t>Ligota 327/16 OU</t>
  </si>
  <si>
    <t>590322415200773176</t>
  </si>
  <si>
    <t>Nowy Dwór dz. nr 65 tłocznia ścieków</t>
  </si>
  <si>
    <t>590322415200774845</t>
  </si>
  <si>
    <t>Trzebnica ul. Zielonego Dębu 35/77</t>
  </si>
  <si>
    <t>590322415200791859</t>
  </si>
  <si>
    <t>Trzebnica-Sulisławice dz. nr 37 OU</t>
  </si>
  <si>
    <t>590322415200606924</t>
  </si>
  <si>
    <t>Masłów dz. nr 290, 289 OU</t>
  </si>
  <si>
    <t>590322415200120956</t>
  </si>
  <si>
    <t>Koniowo 144/2 OU</t>
  </si>
  <si>
    <t>590322415200797028</t>
  </si>
  <si>
    <t>Nowy Dwór dz. nr 49/4 tłocznia ścieków</t>
  </si>
  <si>
    <t>590322415200809523</t>
  </si>
  <si>
    <t>na sprzedaż energii z ENERGA-OBRÓT S.A. umowa nr WUIT/22/2024 z dn. 19.07.2024 r. do dnia 31.08.2025 r.</t>
  </si>
  <si>
    <t>ENERGA-OBRÓT S.A.</t>
  </si>
  <si>
    <t>Cerekwica 144/1 ul. Trzebnicka Remiza-Garaż OSP</t>
  </si>
  <si>
    <t xml:space="preserve">Obiekt w trakcie budowy. Planowane uruchomienie w 2025 roku </t>
  </si>
  <si>
    <t>Trzebnica ul. Kościelna 14/8 - szlaban</t>
  </si>
  <si>
    <t>Jaszyce 27 – teren rekreacyjny OU</t>
  </si>
  <si>
    <t>RAZEM OBIEKTY Z ROZDZIAŁU I</t>
  </si>
  <si>
    <t>II. OBIEKTY W ZARZĄDZANIU GMINNEGO CENTRUM KULTURY I SZTUKI</t>
  </si>
  <si>
    <t>Gminne Centrum Kultury i Sztuki ul. Prusicka 12, 55-100 Trzebnica</t>
  </si>
  <si>
    <t>590322415200399987</t>
  </si>
  <si>
    <t>Świetlica wiejska - Taczów Wielki</t>
  </si>
  <si>
    <t>590322415200264971</t>
  </si>
  <si>
    <t>Świetlica wiejska - Masłów, Masłów 3a</t>
  </si>
  <si>
    <t>590322415200593026</t>
  </si>
  <si>
    <t>Klub Perła - Świetlica wiejska, Domanowice; Domanowice 57</t>
  </si>
  <si>
    <t>590322415200500048</t>
  </si>
  <si>
    <t>Świetlica wiejska - Domanowice II licznik</t>
  </si>
  <si>
    <t>590322415200306466</t>
  </si>
  <si>
    <t>Biedaszków Wielki, Świetlica + remiza</t>
  </si>
  <si>
    <t>590322415200416653</t>
  </si>
  <si>
    <t>Świetlica wiejska, remiza OSP Cerekwica</t>
  </si>
  <si>
    <t>590322415200123223</t>
  </si>
  <si>
    <t>Świetlica wiejska; Skoroszów</t>
  </si>
  <si>
    <t>590322415200183234</t>
  </si>
  <si>
    <t>A322056057024</t>
  </si>
  <si>
    <t>Świetlica wiejska - Biedaszków Mały</t>
  </si>
  <si>
    <t>590322415200546305</t>
  </si>
  <si>
    <t>Świetlica wiejska - Jaźwiny</t>
  </si>
  <si>
    <t>590322415200044320</t>
  </si>
  <si>
    <t>Świetlica wiejska - remiza OSP Głuchów Górny</t>
  </si>
  <si>
    <t>590322415200421060</t>
  </si>
  <si>
    <t>A322056088868</t>
  </si>
  <si>
    <t>Świetlica - pałac - Raszów</t>
  </si>
  <si>
    <t>590322415200602117</t>
  </si>
  <si>
    <t>Świetlica wiejska - Brzyków</t>
  </si>
  <si>
    <t>590322415200450091</t>
  </si>
  <si>
    <t>Dom strażaka - świetlica wiejska Marcinów</t>
  </si>
  <si>
    <t>590322415200332694</t>
  </si>
  <si>
    <t>Świetlica wiejska - Koniowo</t>
  </si>
  <si>
    <t>590322415200017140</t>
  </si>
  <si>
    <t>A322056056942</t>
  </si>
  <si>
    <t>Świetlica wiejska - klub rolnika Komorówko</t>
  </si>
  <si>
    <t>590322415200424092</t>
  </si>
  <si>
    <t>Świetlica wiejska - Taczów Mały</t>
  </si>
  <si>
    <t>590322415200595945</t>
  </si>
  <si>
    <t>Świetlica wiejska – Brzezie</t>
  </si>
  <si>
    <t>590322415200621460</t>
  </si>
  <si>
    <t>Ujeździec Mały, dz. 103/3, świetlica</t>
  </si>
  <si>
    <t>590322415200378616</t>
  </si>
  <si>
    <t>322056056945</t>
  </si>
  <si>
    <t>Szczytkowice - świetlica wiejska</t>
  </si>
  <si>
    <t>590322415200482054</t>
  </si>
  <si>
    <t>93493432</t>
  </si>
  <si>
    <t>Trzebnica, ul. H. Pobożnego 12 a, Biblioteka</t>
  </si>
  <si>
    <t xml:space="preserve">590322415200760305 </t>
  </si>
  <si>
    <t>70987547</t>
  </si>
  <si>
    <t>Umowa Kompleksowa Sprzedaży Energii elektrycznej i Świadczenia usług Dystrybucji. Umowa kompleksowa z Tauron Sp. z o.o. nr: K/00036972/0/03/25 z dnia 20.03.2025 r.</t>
  </si>
  <si>
    <t>Tauron Sprzedaż</t>
  </si>
  <si>
    <t>RAZEM OBIEKTY Z ROZDZIAŁU II</t>
  </si>
  <si>
    <t xml:space="preserve">III. OBIEKTY W ZARZĄDZANIU MŁODZIEŻOWEGO CENTRUM SPORTU I REKREACJI TRZEBNICA - ZDRÓJ </t>
  </si>
  <si>
    <t>Boisko sportowe -ORLIK Ujeździec Wielki Działka 244/3</t>
  </si>
  <si>
    <t>590322415200634064</t>
  </si>
  <si>
    <t>A322056056944</t>
  </si>
  <si>
    <t>Młodzieżowe Centrum Sportu i Rekreacji Trzebnica-Zdrój, ul. Kościelna 9, 55-100 Trzebnica</t>
  </si>
  <si>
    <t>Hala sportowa, ul. Kościelna</t>
  </si>
  <si>
    <t>590322415200024483</t>
  </si>
  <si>
    <t>ORLIK ul. Oleśnicka, Trzebnica</t>
  </si>
  <si>
    <t>590322415200157419</t>
  </si>
  <si>
    <t>A322056057091</t>
  </si>
  <si>
    <t>Baza sportowa ul. Spokojna, Trzebnica</t>
  </si>
  <si>
    <t>590322415200336944</t>
  </si>
  <si>
    <t>322056057096</t>
  </si>
  <si>
    <t>Baza sportowa ul. Spokojna, Trzebnica dz. 28,3</t>
  </si>
  <si>
    <t>590322415200618231</t>
  </si>
  <si>
    <t>Wyspa ul. Leśna</t>
  </si>
  <si>
    <t>590322415200509096</t>
  </si>
  <si>
    <t>RAZEM OBIEKTY Z ROZDZIAŁU III</t>
  </si>
  <si>
    <t>IV. OBIEKTY W ZARZĄDZANIU GMINNEGO CENTRUM MEDYCZNEGO TRZEBNICA - ZDRÓJ SP. Z O.O.</t>
  </si>
  <si>
    <t>Gminne Centrum Medyczne Trzebnica-Zdrój Sp. z o. o.  55-100 Trzebnica ul. Kościuszki 10</t>
  </si>
  <si>
    <t>590322415200184446</t>
  </si>
  <si>
    <t>RAZEM OBIEKTY Z ROZDZIAŁU IV</t>
  </si>
  <si>
    <t>V. OBIEKTY W ZARZĄDZANIU GMINNEGO CENTRUM SPORTU TRZEBNICA - ZDRÓJ SP. Z O.O.</t>
  </si>
  <si>
    <t>Gminne Centrum Sportu TRZEBNICA - ZDRÓJ Sp. z o.o (Kryta pływalnia) ul. Leśna 5, 55-100 Trzebnica, dz. 13.14/AM-18</t>
  </si>
  <si>
    <t>590322415200391868</t>
  </si>
  <si>
    <t>VI – IX 230 kW, 
X-V 190 kW</t>
  </si>
  <si>
    <t>Gminne Centrum Sportu TRZEBNICA - ZDRÓJ Sp. z o.o., ul. Leśna 5, 55-100 Trzebnica</t>
  </si>
  <si>
    <t>Hala Widowiskowo - Sportowa, Trzebnica, ul. 3 Maja 6</t>
  </si>
  <si>
    <t>590322415200155712</t>
  </si>
  <si>
    <t>RAZEM OBIEKTY Z ROZDZIAŁU V</t>
  </si>
  <si>
    <t>VI. OBIEKTY W ZARZĄDZANIU ZESPOŁU ADMINISTRACYJNEGO PLACÓWEK OŚWIATOWYCH</t>
  </si>
  <si>
    <t>Gminne Przedszkole nr 2 im. Polskiej Niezapominajki w Trzebnicy, ul. Wojska Polskiego 6, 55-100 Trzebnica</t>
  </si>
  <si>
    <t>590322415200527984</t>
  </si>
  <si>
    <t>A322056088912</t>
  </si>
  <si>
    <t>Przedszkole Publiczne nr 2 im. Polskiej Niezapominajki w Trzebnicy, ul. Wojska Polskiego 6, 55-100 Trzebnica</t>
  </si>
  <si>
    <t>590322415200102952</t>
  </si>
  <si>
    <t xml:space="preserve">A322056088920 </t>
  </si>
  <si>
    <t>Szkoła Podstawowa w Boleścinie
Boleścin 23
55-100 Trzebnica</t>
  </si>
  <si>
    <t>590322415200051663</t>
  </si>
  <si>
    <t>A322056231085</t>
  </si>
  <si>
    <t>Szkoła Podstawowa w Masłowie
Masłów 228
55-100 Trzebnica</t>
  </si>
  <si>
    <t>590322415200239092</t>
  </si>
  <si>
    <t>322056077347</t>
  </si>
  <si>
    <t>590322415200361762</t>
  </si>
  <si>
    <t>322056077420</t>
  </si>
  <si>
    <t>Szkoła Podstawowa nr 3 im. Marii Skłodowskiej-Curie w Trzebnicy, ul.Marii Konopnickiej 14, 55-100 Trzebnica</t>
  </si>
  <si>
    <t>590322415200410743</t>
  </si>
  <si>
    <t>96286097</t>
  </si>
  <si>
    <t>C22a</t>
  </si>
  <si>
    <t>I-VI- 70,VII-VIII-28,IX-XII-70</t>
  </si>
  <si>
    <t>Szkoła Podstawowa nr 3 w Trzebnicy
ul.Marii Konopnickiej 14
55-100 Trzebnica</t>
  </si>
  <si>
    <t>Szkoła Podstawowa nr 1 im. Księcia Henryka Brodatego w Trzebnicy, ul.Św.Jadwigi 10,55-100 Trzebnica</t>
  </si>
  <si>
    <t>590322415200338375</t>
  </si>
  <si>
    <t>A322056077291</t>
  </si>
  <si>
    <t>Szkoła Podstawowa nr 1 UL.Św.Jadwigi 10,55-100 Trzebnica</t>
  </si>
  <si>
    <t>Szkoła Podstawowa im. Św. Jadwigi  Śl. w Kuźniczysku, ul. Kuźnicza 1,55-100  Trzebnica</t>
  </si>
  <si>
    <t>590322415200383214</t>
  </si>
  <si>
    <t>A322056057022</t>
  </si>
  <si>
    <t>Szkoła Podstawowa w Kuźniczysku, ul. Kuźnicza 1,55-100  Trzebnica</t>
  </si>
  <si>
    <t>Szkoła Podstawowa im. Marii Konopnickiej Ujeździec Wielki 46 55-100 Trzebnica</t>
  </si>
  <si>
    <t xml:space="preserve">590322415200577569 </t>
  </si>
  <si>
    <t xml:space="preserve">A322056057008  </t>
  </si>
  <si>
    <t xml:space="preserve"> Świetlica wiejska - Ujeździec Wielki</t>
  </si>
  <si>
    <t xml:space="preserve">590322415200379163    </t>
  </si>
  <si>
    <t>RAZEM OBIEKTY Z ROZDZIAŁU VI</t>
  </si>
  <si>
    <t>VII. OBIEKTY W ZARZĄDZANIU GMINNEGO ZAKŁADU GOSPODARKI KOMUNALNEJ TRZEBNICA - ERGO SP. Z O. O.</t>
  </si>
  <si>
    <t>SKŁADOWISKO ODPADÓW Marcinowo dz. 306/1 55-100 Trzebnica</t>
  </si>
  <si>
    <t xml:space="preserve">
590322415200135813</t>
  </si>
  <si>
    <t>B21</t>
  </si>
  <si>
    <t>Gminny Zakład Gospodarki Komunalnej Trzebnica - Ergo Sp. z o.o. pl. M. J. Piłsudskiego 1, 55-100 Trzebnica</t>
  </si>
  <si>
    <t>Cmentarz Komunalny ul. Spokojna 12, 55-100 Trzebnica</t>
  </si>
  <si>
    <t>590322415200422197</t>
  </si>
  <si>
    <t>SUW Brochocin</t>
  </si>
  <si>
    <t>590322415200065790</t>
  </si>
  <si>
    <t>SUW Blizocin</t>
  </si>
  <si>
    <t>590322415200171002</t>
  </si>
  <si>
    <t>SUW Cerekwica</t>
  </si>
  <si>
    <t>590322415200061570</t>
  </si>
  <si>
    <t>SUW Ligota</t>
  </si>
  <si>
    <t>590322415200561292</t>
  </si>
  <si>
    <t>SUW Piersno</t>
  </si>
  <si>
    <t>590322415200593262</t>
  </si>
  <si>
    <t>SUW Skarszyn</t>
  </si>
  <si>
    <t>590322415200399697</t>
  </si>
  <si>
    <t>SUW Ujeździec Wielki</t>
  </si>
  <si>
    <t>590322415200512256</t>
  </si>
  <si>
    <t xml:space="preserve">SUW Oleśnicka </t>
  </si>
  <si>
    <t>590322415200478668</t>
  </si>
  <si>
    <t xml:space="preserve">SUW Żołnierzy Września </t>
  </si>
  <si>
    <t>590322415200411979</t>
  </si>
  <si>
    <t xml:space="preserve">SUW Ogrodowa </t>
  </si>
  <si>
    <t>590322415200076161</t>
  </si>
  <si>
    <t>Oczyszczalnia ścieków w Trzebnicy  Sekcja I</t>
  </si>
  <si>
    <t>590322415200044566</t>
  </si>
  <si>
    <t>__</t>
  </si>
  <si>
    <t>Oczyszczalnia ścieków w Trzebnicy  Sekcja II</t>
  </si>
  <si>
    <t>590322415200410545</t>
  </si>
  <si>
    <t>590322415200415304</t>
  </si>
  <si>
    <t>Przepompownia Sportowa</t>
  </si>
  <si>
    <t>590322415200622191</t>
  </si>
  <si>
    <t>Przepompownia Piaskowskiego/Polna</t>
  </si>
  <si>
    <t>590322415200272440</t>
  </si>
  <si>
    <t>Przepompownia ścieków Kobylice</t>
  </si>
  <si>
    <t>590322415200081820</t>
  </si>
  <si>
    <t xml:space="preserve">Przepompownia ścieków Księginice ul. Sportowa </t>
  </si>
  <si>
    <t>590322415200034956</t>
  </si>
  <si>
    <t>Przepompownia ścieków Truskawkowa</t>
  </si>
  <si>
    <t>590322415200585083</t>
  </si>
  <si>
    <t xml:space="preserve">Cmentarz Prusicka </t>
  </si>
  <si>
    <t>590322415200378722</t>
  </si>
  <si>
    <t>Przepompownia ścieków Fiołkowa</t>
  </si>
  <si>
    <t>590322415200649969</t>
  </si>
  <si>
    <t>Gminny Zakład Gospodarki Komunalnej Trzebnica - Ergo Sp. z o.o. ul. Milicka 23, 55-100 Trzebnica</t>
  </si>
  <si>
    <t>SUW Bukowa</t>
  </si>
  <si>
    <t>590322415200661831</t>
  </si>
  <si>
    <t>RAZEM OBIEKTY Z ROZDZIAŁU VII</t>
  </si>
  <si>
    <t>w tym szacunkowe zużycie noc/poza szczytem w okresie I-XII.2026 [kWh]</t>
  </si>
  <si>
    <t>w tym szacunkowe zużycie dzień/szczyt w okresie I-XII.2026 [kWh]</t>
  </si>
  <si>
    <t>w tym szacunkowe zużycie energii w okresie I-XII.2026</t>
  </si>
  <si>
    <t>w tym szacunkowe zużycie noc/poza szczytem w okresie I-XII.2027 [kWh]</t>
  </si>
  <si>
    <t>w tym szacunkowe zużycie dzień/szczyt w okresie I-XII.2027 [kWh]</t>
  </si>
  <si>
    <t>Zużycie energii w okresie 36 m-cy 
[kWh]</t>
  </si>
  <si>
    <t>w tym szacunkowe zużycie energii w okresie I-XII.2027</t>
  </si>
  <si>
    <t>w tym szacunkowe zużycie energii w okresie I-VIII.2028</t>
  </si>
  <si>
    <t>w tym szacunkowe zużycie dzień/szczyt w okresie I-VIII.2028 [kWh]</t>
  </si>
  <si>
    <t>w tym szacunkowe zużycie noc/poza szczytem w okresie I-VIII.2028 [kWh]</t>
  </si>
  <si>
    <t xml:space="preserve">RAZEM ZUŻYCIE ENERGII ELEKTRYCZNEJ DLA WSZYSTKICH PUNKTÓW POBORU W PRZECIĄGU 36 M-CY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</si>
</sst>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\-??\ _z_ł_-;_-@_-"/>
    <numFmt numFmtId="165" formatCode="_-* #,##0\ _z_ł_-;\-* #,##0\ _z_ł_-;_-* \-??\ _z_ł_-;_-@_-"/>
    <numFmt numFmtId="166" formatCode="0.0"/>
    <numFmt numFmtId="167" formatCode="#,##0\ _z_ł;[Red]\-#,##0\ _z_ł"/>
    <numFmt numFmtId="168" formatCode="0.0000"/>
  </numFmts>
  <fonts count="15" x14ac:knownFonts="1"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2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9C57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4" tint="0.79989013336588644"/>
        <bgColor rgb="FFE2F0D9"/>
      </patternFill>
    </fill>
    <fill>
      <patternFill patternType="solid">
        <fgColor theme="7" tint="0.79989013336588644"/>
        <bgColor rgb="FFE2F0D9"/>
      </patternFill>
    </fill>
    <fill>
      <patternFill patternType="solid">
        <fgColor theme="6" tint="0.59987182226020086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4" fillId="0" borderId="0" applyBorder="0" applyProtection="0"/>
    <xf numFmtId="164" fontId="14" fillId="0" borderId="0" applyBorder="0" applyProtection="0"/>
    <xf numFmtId="0" fontId="10" fillId="2" borderId="0" applyBorder="0" applyProtection="0"/>
  </cellStyleXfs>
  <cellXfs count="324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165" fontId="2" fillId="0" borderId="0" xfId="1" applyNumberFormat="1" applyFont="1" applyBorder="1" applyProtection="1"/>
    <xf numFmtId="165" fontId="2" fillId="3" borderId="0" xfId="1" applyNumberFormat="1" applyFont="1" applyFill="1" applyBorder="1" applyProtection="1"/>
    <xf numFmtId="165" fontId="2" fillId="0" borderId="1" xfId="1" applyNumberFormat="1" applyFont="1" applyBorder="1" applyProtection="1"/>
    <xf numFmtId="165" fontId="2" fillId="0" borderId="2" xfId="1" applyNumberFormat="1" applyFont="1" applyBorder="1" applyProtection="1"/>
    <xf numFmtId="165" fontId="1" fillId="0" borderId="0" xfId="1" applyNumberFormat="1" applyFont="1" applyBorder="1" applyProtection="1"/>
    <xf numFmtId="0" fontId="1" fillId="0" borderId="0" xfId="0" applyFont="1" applyAlignment="1">
      <alignment horizontal="center"/>
    </xf>
    <xf numFmtId="0" fontId="4" fillId="0" borderId="0" xfId="0" applyFont="1"/>
    <xf numFmtId="0" fontId="5" fillId="4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5" borderId="12" xfId="1" applyNumberFormat="1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49" fontId="2" fillId="6" borderId="15" xfId="1" applyNumberFormat="1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49" fontId="2" fillId="6" borderId="12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165" fontId="2" fillId="3" borderId="1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 applyProtection="1">
      <alignment horizontal="center" vertical="center"/>
    </xf>
    <xf numFmtId="0" fontId="6" fillId="0" borderId="0" xfId="0" applyFont="1"/>
    <xf numFmtId="0" fontId="1" fillId="3" borderId="24" xfId="0" applyFont="1" applyFill="1" applyBorder="1" applyAlignment="1">
      <alignment horizontal="center" vertical="center" wrapText="1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3" fontId="6" fillId="4" borderId="1" xfId="0" applyNumberFormat="1" applyFont="1" applyFill="1" applyBorder="1" applyAlignment="1">
      <alignment horizontal="center" vertical="center"/>
    </xf>
    <xf numFmtId="165" fontId="9" fillId="4" borderId="11" xfId="1" applyNumberFormat="1" applyFont="1" applyFill="1" applyBorder="1" applyAlignment="1" applyProtection="1">
      <alignment horizontal="center" vertical="center" wrapText="1"/>
    </xf>
    <xf numFmtId="165" fontId="9" fillId="3" borderId="11" xfId="1" applyNumberFormat="1" applyFont="1" applyFill="1" applyBorder="1" applyAlignment="1" applyProtection="1">
      <alignment horizontal="center" vertical="center" wrapText="1"/>
    </xf>
    <xf numFmtId="165" fontId="9" fillId="4" borderId="1" xfId="1" applyNumberFormat="1" applyFont="1" applyFill="1" applyBorder="1" applyAlignment="1" applyProtection="1">
      <alignment horizontal="center" vertical="center" wrapText="1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5" borderId="17" xfId="1" applyNumberFormat="1" applyFont="1" applyFill="1" applyBorder="1" applyAlignment="1" applyProtection="1">
      <alignment horizontal="center" vertical="center" wrapText="1"/>
    </xf>
    <xf numFmtId="0" fontId="2" fillId="6" borderId="17" xfId="1" applyNumberFormat="1" applyFont="1" applyFill="1" applyBorder="1" applyAlignment="1" applyProtection="1">
      <alignment horizontal="center" vertical="center" wrapText="1"/>
    </xf>
    <xf numFmtId="0" fontId="1" fillId="5" borderId="29" xfId="1" applyNumberFormat="1" applyFont="1" applyFill="1" applyBorder="1" applyAlignment="1" applyProtection="1">
      <alignment horizontal="center" vertical="center" wrapText="1"/>
    </xf>
    <xf numFmtId="0" fontId="1" fillId="6" borderId="29" xfId="1" applyNumberFormat="1" applyFont="1" applyFill="1" applyBorder="1" applyAlignment="1" applyProtection="1">
      <alignment horizontal="center" vertical="center" wrapText="1"/>
    </xf>
    <xf numFmtId="0" fontId="2" fillId="5" borderId="22" xfId="1" applyNumberFormat="1" applyFont="1" applyFill="1" applyBorder="1" applyAlignment="1" applyProtection="1">
      <alignment horizontal="center" vertical="center" wrapText="1"/>
    </xf>
    <xf numFmtId="0" fontId="2" fillId="6" borderId="22" xfId="1" applyNumberFormat="1" applyFont="1" applyFill="1" applyBorder="1" applyAlignment="1" applyProtection="1">
      <alignment horizontal="center" vertical="center" wrapText="1"/>
    </xf>
    <xf numFmtId="0" fontId="2" fillId="6" borderId="20" xfId="1" applyNumberFormat="1" applyFont="1" applyFill="1" applyBorder="1" applyAlignment="1" applyProtection="1">
      <alignment horizontal="center" vertical="center"/>
    </xf>
    <xf numFmtId="0" fontId="1" fillId="5" borderId="31" xfId="1" applyNumberFormat="1" applyFont="1" applyFill="1" applyBorder="1" applyAlignment="1" applyProtection="1">
      <alignment horizontal="center" vertical="center" wrapText="1"/>
    </xf>
    <xf numFmtId="0" fontId="1" fillId="6" borderId="31" xfId="1" applyNumberFormat="1" applyFont="1" applyFill="1" applyBorder="1" applyAlignment="1" applyProtection="1">
      <alignment horizontal="center" vertical="center" wrapText="1"/>
    </xf>
    <xf numFmtId="0" fontId="2" fillId="6" borderId="11" xfId="1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5" borderId="31" xfId="1" applyNumberFormat="1" applyFont="1" applyFill="1" applyBorder="1" applyAlignment="1" applyProtection="1">
      <alignment horizontal="center" vertical="center" wrapText="1"/>
    </xf>
    <xf numFmtId="0" fontId="2" fillId="6" borderId="31" xfId="1" applyNumberFormat="1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0" fontId="2" fillId="5" borderId="27" xfId="1" applyNumberFormat="1" applyFont="1" applyFill="1" applyBorder="1" applyAlignment="1" applyProtection="1">
      <alignment horizontal="center" vertical="center" wrapText="1"/>
    </xf>
    <xf numFmtId="0" fontId="2" fillId="6" borderId="27" xfId="1" applyNumberFormat="1" applyFont="1" applyFill="1" applyBorder="1" applyAlignment="1" applyProtection="1">
      <alignment horizontal="center" vertical="center" wrapText="1"/>
    </xf>
    <xf numFmtId="0" fontId="1" fillId="5" borderId="33" xfId="1" applyNumberFormat="1" applyFont="1" applyFill="1" applyBorder="1" applyAlignment="1" applyProtection="1">
      <alignment horizontal="center" vertical="center" wrapText="1"/>
    </xf>
    <xf numFmtId="0" fontId="1" fillId="6" borderId="33" xfId="1" applyNumberFormat="1" applyFont="1" applyFill="1" applyBorder="1" applyAlignment="1" applyProtection="1">
      <alignment horizontal="center" vertical="center" wrapText="1"/>
    </xf>
    <xf numFmtId="0" fontId="2" fillId="6" borderId="32" xfId="1" applyNumberFormat="1" applyFont="1" applyFill="1" applyBorder="1" applyAlignment="1" applyProtection="1">
      <alignment horizontal="center" vertical="center"/>
    </xf>
    <xf numFmtId="165" fontId="2" fillId="0" borderId="24" xfId="1" applyNumberFormat="1" applyFont="1" applyBorder="1" applyAlignment="1" applyProtection="1">
      <alignment horizontal="center" vertical="center"/>
    </xf>
    <xf numFmtId="166" fontId="1" fillId="0" borderId="24" xfId="0" applyNumberFormat="1" applyFont="1" applyBorder="1" applyAlignment="1">
      <alignment horizontal="center" vertical="center" wrapText="1"/>
    </xf>
    <xf numFmtId="0" fontId="2" fillId="3" borderId="1" xfId="3" applyFont="1" applyFill="1" applyBorder="1" applyAlignment="1" applyProtection="1">
      <alignment horizontal="center" vertical="center" wrapText="1"/>
    </xf>
    <xf numFmtId="0" fontId="2" fillId="5" borderId="25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1" fillId="5" borderId="25" xfId="1" applyNumberFormat="1" applyFont="1" applyFill="1" applyBorder="1" applyAlignment="1" applyProtection="1">
      <alignment horizontal="center" vertical="center" wrapText="1"/>
    </xf>
    <xf numFmtId="0" fontId="1" fillId="6" borderId="25" xfId="1" applyNumberFormat="1" applyFont="1" applyFill="1" applyBorder="1" applyAlignment="1" applyProtection="1">
      <alignment horizontal="center" vertical="center" wrapText="1"/>
    </xf>
    <xf numFmtId="0" fontId="2" fillId="3" borderId="8" xfId="3" applyFont="1" applyFill="1" applyBorder="1" applyAlignment="1" applyProtection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5" borderId="1" xfId="1" applyNumberFormat="1" applyFont="1" applyFill="1" applyBorder="1" applyAlignment="1" applyProtection="1">
      <alignment horizontal="center" vertical="center" wrapText="1"/>
    </xf>
    <xf numFmtId="0" fontId="2" fillId="6" borderId="7" xfId="1" applyNumberFormat="1" applyFont="1" applyFill="1" applyBorder="1" applyAlignment="1" applyProtection="1">
      <alignment horizontal="center" vertical="center" wrapText="1"/>
    </xf>
    <xf numFmtId="0" fontId="2" fillId="5" borderId="13" xfId="1" applyNumberFormat="1" applyFont="1" applyFill="1" applyBorder="1" applyAlignment="1" applyProtection="1">
      <alignment horizontal="center" vertical="center" wrapText="1"/>
    </xf>
    <xf numFmtId="0" fontId="1" fillId="5" borderId="13" xfId="1" applyNumberFormat="1" applyFont="1" applyFill="1" applyBorder="1" applyAlignment="1" applyProtection="1">
      <alignment horizontal="center" vertical="center" wrapText="1"/>
    </xf>
    <xf numFmtId="0" fontId="1" fillId="5" borderId="12" xfId="1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/>
    </xf>
    <xf numFmtId="165" fontId="9" fillId="4" borderId="9" xfId="1" applyNumberFormat="1" applyFont="1" applyFill="1" applyBorder="1" applyAlignment="1" applyProtection="1">
      <alignment horizontal="center" vertical="center" wrapText="1"/>
    </xf>
    <xf numFmtId="165" fontId="9" fillId="4" borderId="8" xfId="1" applyNumberFormat="1" applyFont="1" applyFill="1" applyBorder="1" applyAlignment="1" applyProtection="1">
      <alignment horizontal="center" vertical="center" wrapText="1"/>
    </xf>
    <xf numFmtId="165" fontId="9" fillId="4" borderId="37" xfId="1" applyNumberFormat="1" applyFont="1" applyFill="1" applyBorder="1" applyAlignment="1" applyProtection="1">
      <alignment horizontal="center" vertical="center" wrapText="1"/>
    </xf>
    <xf numFmtId="165" fontId="6" fillId="4" borderId="8" xfId="1" applyNumberFormat="1" applyFont="1" applyFill="1" applyBorder="1" applyAlignment="1" applyProtection="1">
      <alignment horizontal="center" vertical="center" wrapText="1"/>
    </xf>
    <xf numFmtId="167" fontId="6" fillId="4" borderId="8" xfId="0" applyNumberFormat="1" applyFont="1" applyFill="1" applyBorder="1" applyAlignment="1">
      <alignment horizontal="center" vertical="center" wrapText="1"/>
    </xf>
    <xf numFmtId="166" fontId="6" fillId="4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 applyProtection="1">
      <alignment horizontal="center" vertical="center" wrapText="1"/>
    </xf>
    <xf numFmtId="165" fontId="2" fillId="3" borderId="2" xfId="1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right" vertical="center" wrapText="1"/>
    </xf>
    <xf numFmtId="0" fontId="1" fillId="5" borderId="38" xfId="1" applyNumberFormat="1" applyFont="1" applyFill="1" applyBorder="1" applyAlignment="1" applyProtection="1">
      <alignment horizontal="center" vertical="center" wrapText="1"/>
    </xf>
    <xf numFmtId="0" fontId="1" fillId="6" borderId="38" xfId="1" applyNumberFormat="1" applyFont="1" applyFill="1" applyBorder="1" applyAlignment="1" applyProtection="1">
      <alignment horizontal="center" vertical="center" wrapText="1"/>
    </xf>
    <xf numFmtId="165" fontId="6" fillId="4" borderId="37" xfId="1" applyNumberFormat="1" applyFont="1" applyFill="1" applyBorder="1" applyAlignment="1" applyProtection="1">
      <alignment horizontal="center" vertical="center" wrapText="1"/>
    </xf>
    <xf numFmtId="0" fontId="2" fillId="6" borderId="12" xfId="1" applyNumberFormat="1" applyFont="1" applyFill="1" applyBorder="1" applyAlignment="1" applyProtection="1">
      <alignment horizontal="center" vertical="center" wrapText="1"/>
    </xf>
    <xf numFmtId="0" fontId="2" fillId="5" borderId="12" xfId="1" applyNumberFormat="1" applyFont="1" applyFill="1" applyBorder="1" applyAlignment="1" applyProtection="1">
      <alignment horizontal="center" vertical="center" wrapText="1"/>
    </xf>
    <xf numFmtId="0" fontId="1" fillId="6" borderId="5" xfId="1" applyNumberFormat="1" applyFont="1" applyFill="1" applyBorder="1" applyAlignment="1" applyProtection="1">
      <alignment horizontal="center" vertical="center" wrapText="1"/>
    </xf>
    <xf numFmtId="0" fontId="2" fillId="5" borderId="18" xfId="1" applyNumberFormat="1" applyFont="1" applyFill="1" applyBorder="1" applyAlignment="1" applyProtection="1">
      <alignment horizontal="center" vertical="center" wrapText="1"/>
    </xf>
    <xf numFmtId="165" fontId="2" fillId="3" borderId="1" xfId="1" applyNumberFormat="1" applyFont="1" applyFill="1" applyBorder="1" applyAlignment="1" applyProtection="1">
      <alignment horizontal="center" vertical="center"/>
    </xf>
    <xf numFmtId="0" fontId="2" fillId="5" borderId="39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5" borderId="18" xfId="1" applyNumberFormat="1" applyFont="1" applyFill="1" applyBorder="1" applyAlignment="1" applyProtection="1">
      <alignment horizontal="right" vertical="center"/>
    </xf>
    <xf numFmtId="0" fontId="2" fillId="6" borderId="17" xfId="1" applyNumberFormat="1" applyFont="1" applyFill="1" applyBorder="1" applyAlignment="1" applyProtection="1">
      <alignment horizontal="right" vertical="center"/>
    </xf>
    <xf numFmtId="0" fontId="2" fillId="5" borderId="17" xfId="1" applyNumberFormat="1" applyFont="1" applyFill="1" applyBorder="1" applyAlignment="1" applyProtection="1">
      <alignment horizontal="right" vertical="center"/>
    </xf>
    <xf numFmtId="0" fontId="2" fillId="5" borderId="29" xfId="2" applyNumberFormat="1" applyFont="1" applyFill="1" applyBorder="1" applyAlignment="1" applyProtection="1">
      <alignment horizontal="right" vertical="center"/>
    </xf>
    <xf numFmtId="0" fontId="2" fillId="6" borderId="29" xfId="2" applyNumberFormat="1" applyFont="1" applyFill="1" applyBorder="1" applyAlignment="1" applyProtection="1">
      <alignment horizontal="right" vertical="center"/>
    </xf>
    <xf numFmtId="0" fontId="2" fillId="5" borderId="24" xfId="1" applyNumberFormat="1" applyFont="1" applyFill="1" applyBorder="1" applyAlignment="1" applyProtection="1">
      <alignment horizontal="right" vertical="center"/>
    </xf>
    <xf numFmtId="0" fontId="2" fillId="5" borderId="26" xfId="1" applyNumberFormat="1" applyFont="1" applyFill="1" applyBorder="1" applyAlignment="1" applyProtection="1">
      <alignment horizontal="right" vertical="center"/>
    </xf>
    <xf numFmtId="0" fontId="2" fillId="6" borderId="27" xfId="1" applyNumberFormat="1" applyFont="1" applyFill="1" applyBorder="1" applyAlignment="1" applyProtection="1">
      <alignment horizontal="right" vertical="center"/>
    </xf>
    <xf numFmtId="0" fontId="2" fillId="6" borderId="24" xfId="1" applyNumberFormat="1" applyFont="1" applyFill="1" applyBorder="1" applyAlignment="1" applyProtection="1">
      <alignment horizontal="right" vertical="center"/>
    </xf>
    <xf numFmtId="0" fontId="2" fillId="6" borderId="26" xfId="1" applyNumberFormat="1" applyFont="1" applyFill="1" applyBorder="1" applyAlignment="1" applyProtection="1">
      <alignment horizontal="right" vertical="center"/>
    </xf>
    <xf numFmtId="0" fontId="2" fillId="5" borderId="27" xfId="1" applyNumberFormat="1" applyFont="1" applyFill="1" applyBorder="1" applyAlignment="1" applyProtection="1">
      <alignment horizontal="right" vertical="center"/>
    </xf>
    <xf numFmtId="0" fontId="2" fillId="5" borderId="33" xfId="2" applyNumberFormat="1" applyFont="1" applyFill="1" applyBorder="1" applyAlignment="1" applyProtection="1">
      <alignment horizontal="right" vertical="center"/>
    </xf>
    <xf numFmtId="0" fontId="2" fillId="5" borderId="32" xfId="2" applyNumberFormat="1" applyFont="1" applyFill="1" applyBorder="1" applyAlignment="1" applyProtection="1">
      <alignment horizontal="right" vertical="center"/>
    </xf>
    <xf numFmtId="0" fontId="2" fillId="5" borderId="26" xfId="2" applyNumberFormat="1" applyFont="1" applyFill="1" applyBorder="1" applyAlignment="1" applyProtection="1">
      <alignment horizontal="right" vertical="center"/>
    </xf>
    <xf numFmtId="0" fontId="2" fillId="6" borderId="33" xfId="2" applyNumberFormat="1" applyFont="1" applyFill="1" applyBorder="1" applyAlignment="1" applyProtection="1">
      <alignment horizontal="right" vertical="center"/>
    </xf>
    <xf numFmtId="0" fontId="2" fillId="6" borderId="26" xfId="2" applyNumberFormat="1" applyFont="1" applyFill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2" fillId="5" borderId="20" xfId="1" applyNumberFormat="1" applyFont="1" applyFill="1" applyBorder="1" applyAlignment="1" applyProtection="1">
      <alignment horizontal="center" vertical="center" wrapText="1"/>
    </xf>
    <xf numFmtId="0" fontId="2" fillId="6" borderId="1" xfId="1" applyNumberFormat="1" applyFont="1" applyFill="1" applyBorder="1" applyAlignment="1" applyProtection="1">
      <alignment horizontal="center" vertical="center" wrapText="1"/>
    </xf>
    <xf numFmtId="0" fontId="2" fillId="6" borderId="20" xfId="1" applyNumberFormat="1" applyFont="1" applyFill="1" applyBorder="1" applyAlignment="1" applyProtection="1">
      <alignment horizontal="center" vertical="center" wrapText="1"/>
    </xf>
    <xf numFmtId="0" fontId="1" fillId="5" borderId="11" xfId="1" applyNumberFormat="1" applyFont="1" applyFill="1" applyBorder="1" applyAlignment="1" applyProtection="1">
      <alignment horizontal="center" vertical="center" wrapText="1"/>
    </xf>
    <xf numFmtId="0" fontId="1" fillId="5" borderId="20" xfId="1" applyNumberFormat="1" applyFont="1" applyFill="1" applyBorder="1" applyAlignment="1" applyProtection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167" fontId="9" fillId="4" borderId="8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" fillId="5" borderId="1" xfId="1" applyNumberFormat="1" applyFont="1" applyFill="1" applyBorder="1" applyAlignment="1" applyProtection="1">
      <alignment horizontal="center" vertical="center" wrapText="1"/>
    </xf>
    <xf numFmtId="0" fontId="1" fillId="6" borderId="1" xfId="1" applyNumberFormat="1" applyFont="1" applyFill="1" applyBorder="1" applyAlignment="1" applyProtection="1">
      <alignment horizontal="center" vertical="center" wrapText="1"/>
    </xf>
    <xf numFmtId="0" fontId="1" fillId="6" borderId="20" xfId="1" applyNumberFormat="1" applyFont="1" applyFill="1" applyBorder="1" applyAlignment="1" applyProtection="1">
      <alignment horizontal="center" vertical="center" wrapText="1"/>
    </xf>
    <xf numFmtId="0" fontId="1" fillId="5" borderId="22" xfId="1" applyNumberFormat="1" applyFont="1" applyFill="1" applyBorder="1" applyAlignment="1" applyProtection="1">
      <alignment horizontal="center" vertical="center" wrapText="1"/>
    </xf>
    <xf numFmtId="0" fontId="1" fillId="6" borderId="22" xfId="1" applyNumberFormat="1" applyFont="1" applyFill="1" applyBorder="1" applyAlignment="1" applyProtection="1">
      <alignment horizontal="center" vertical="center" wrapText="1"/>
    </xf>
    <xf numFmtId="0" fontId="2" fillId="6" borderId="1" xfId="1" applyNumberFormat="1" applyFont="1" applyFill="1" applyBorder="1" applyAlignment="1" applyProtection="1">
      <alignment vertical="center"/>
    </xf>
    <xf numFmtId="0" fontId="2" fillId="6" borderId="20" xfId="1" applyNumberFormat="1" applyFont="1" applyFill="1" applyBorder="1" applyAlignment="1" applyProtection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/>
    </xf>
    <xf numFmtId="165" fontId="9" fillId="4" borderId="2" xfId="1" applyNumberFormat="1" applyFont="1" applyFill="1" applyBorder="1" applyAlignment="1" applyProtection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0" xfId="1" applyNumberFormat="1" applyFont="1" applyBorder="1" applyAlignment="1" applyProtection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1" applyNumberFormat="1" applyFont="1" applyBorder="1" applyAlignment="1" applyProtection="1">
      <alignment horizontal="center" vertical="center"/>
    </xf>
    <xf numFmtId="165" fontId="9" fillId="0" borderId="0" xfId="1" applyNumberFormat="1" applyFont="1" applyBorder="1" applyProtection="1"/>
    <xf numFmtId="165" fontId="6" fillId="0" borderId="0" xfId="1" applyNumberFormat="1" applyFont="1" applyBorder="1" applyProtection="1"/>
    <xf numFmtId="165" fontId="6" fillId="0" borderId="0" xfId="0" applyNumberFormat="1" applyFont="1"/>
    <xf numFmtId="3" fontId="1" fillId="0" borderId="0" xfId="0" applyNumberFormat="1" applyFont="1"/>
    <xf numFmtId="1" fontId="5" fillId="4" borderId="4" xfId="0" applyNumberFormat="1" applyFont="1" applyFill="1" applyBorder="1" applyAlignment="1">
      <alignment vertical="center" wrapText="1"/>
    </xf>
    <xf numFmtId="1" fontId="2" fillId="7" borderId="10" xfId="1" applyNumberFormat="1" applyFont="1" applyFill="1" applyBorder="1" applyAlignment="1" applyProtection="1">
      <alignment horizontal="center" vertical="center" wrapText="1"/>
    </xf>
    <xf numFmtId="1" fontId="2" fillId="7" borderId="11" xfId="1" applyNumberFormat="1" applyFont="1" applyFill="1" applyBorder="1" applyAlignment="1" applyProtection="1">
      <alignment horizontal="center" vertical="center" wrapText="1"/>
    </xf>
    <xf numFmtId="1" fontId="9" fillId="3" borderId="11" xfId="1" applyNumberFormat="1" applyFont="1" applyFill="1" applyBorder="1" applyAlignment="1" applyProtection="1">
      <alignment horizontal="center" vertical="center" wrapText="1"/>
    </xf>
    <xf numFmtId="1" fontId="9" fillId="4" borderId="9" xfId="1" applyNumberFormat="1" applyFont="1" applyFill="1" applyBorder="1" applyAlignment="1" applyProtection="1">
      <alignment horizontal="center" vertical="center" wrapText="1"/>
    </xf>
    <xf numFmtId="1" fontId="9" fillId="4" borderId="11" xfId="1" applyNumberFormat="1" applyFont="1" applyFill="1" applyBorder="1" applyAlignment="1" applyProtection="1">
      <alignment horizontal="center" vertical="center" wrapText="1"/>
    </xf>
    <xf numFmtId="1" fontId="9" fillId="4" borderId="1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Border="1" applyAlignment="1" applyProtection="1">
      <alignment horizontal="center" vertical="center"/>
    </xf>
    <xf numFmtId="1" fontId="2" fillId="0" borderId="0" xfId="1" applyNumberFormat="1" applyFont="1" applyBorder="1" applyProtection="1"/>
    <xf numFmtId="1" fontId="9" fillId="0" borderId="0" xfId="1" applyNumberFormat="1" applyFont="1" applyBorder="1" applyProtection="1"/>
    <xf numFmtId="1" fontId="2" fillId="3" borderId="0" xfId="1" applyNumberFormat="1" applyFont="1" applyFill="1" applyBorder="1" applyProtection="1"/>
    <xf numFmtId="1" fontId="1" fillId="6" borderId="2" xfId="0" applyNumberFormat="1" applyFont="1" applyFill="1" applyBorder="1" applyAlignment="1">
      <alignment horizontal="right" wrapText="1"/>
    </xf>
    <xf numFmtId="1" fontId="1" fillId="5" borderId="17" xfId="0" applyNumberFormat="1" applyFont="1" applyFill="1" applyBorder="1" applyAlignment="1">
      <alignment horizontal="right"/>
    </xf>
    <xf numFmtId="1" fontId="2" fillId="5" borderId="18" xfId="1" applyNumberFormat="1" applyFont="1" applyFill="1" applyBorder="1" applyAlignment="1" applyProtection="1">
      <alignment horizontal="right"/>
    </xf>
    <xf numFmtId="1" fontId="2" fillId="5" borderId="19" xfId="1" applyNumberFormat="1" applyFont="1" applyFill="1" applyBorder="1" applyAlignment="1" applyProtection="1">
      <alignment horizontal="right"/>
    </xf>
    <xf numFmtId="1" fontId="1" fillId="6" borderId="17" xfId="0" applyNumberFormat="1" applyFont="1" applyFill="1" applyBorder="1" applyAlignment="1">
      <alignment horizontal="right"/>
    </xf>
    <xf numFmtId="1" fontId="1" fillId="6" borderId="18" xfId="1" applyNumberFormat="1" applyFont="1" applyFill="1" applyBorder="1" applyAlignment="1" applyProtection="1">
      <alignment horizontal="right"/>
    </xf>
    <xf numFmtId="1" fontId="1" fillId="6" borderId="19" xfId="1" applyNumberFormat="1" applyFont="1" applyFill="1" applyBorder="1" applyAlignment="1" applyProtection="1">
      <alignment horizontal="right"/>
    </xf>
    <xf numFmtId="1" fontId="1" fillId="5" borderId="19" xfId="1" applyNumberFormat="1" applyFont="1" applyFill="1" applyBorder="1" applyAlignment="1" applyProtection="1">
      <alignment horizontal="right"/>
    </xf>
    <xf numFmtId="1" fontId="2" fillId="6" borderId="18" xfId="1" applyNumberFormat="1" applyFont="1" applyFill="1" applyBorder="1" applyAlignment="1" applyProtection="1">
      <alignment horizontal="right"/>
    </xf>
    <xf numFmtId="1" fontId="2" fillId="6" borderId="19" xfId="1" applyNumberFormat="1" applyFont="1" applyFill="1" applyBorder="1" applyAlignment="1" applyProtection="1">
      <alignment horizontal="right"/>
    </xf>
    <xf numFmtId="1" fontId="1" fillId="5" borderId="18" xfId="1" applyNumberFormat="1" applyFont="1" applyFill="1" applyBorder="1" applyAlignment="1" applyProtection="1">
      <alignment horizontal="right"/>
    </xf>
    <xf numFmtId="1" fontId="1" fillId="6" borderId="18" xfId="0" applyNumberFormat="1" applyFont="1" applyFill="1" applyBorder="1" applyAlignment="1">
      <alignment horizontal="right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 applyProtection="1">
      <alignment horizontal="right"/>
    </xf>
    <xf numFmtId="1" fontId="2" fillId="5" borderId="20" xfId="1" applyNumberFormat="1" applyFont="1" applyFill="1" applyBorder="1" applyAlignment="1" applyProtection="1">
      <alignment horizontal="right"/>
    </xf>
    <xf numFmtId="1" fontId="2" fillId="6" borderId="1" xfId="1" applyNumberFormat="1" applyFont="1" applyFill="1" applyBorder="1" applyAlignment="1" applyProtection="1">
      <alignment horizontal="right"/>
    </xf>
    <xf numFmtId="1" fontId="2" fillId="6" borderId="20" xfId="1" applyNumberFormat="1" applyFont="1" applyFill="1" applyBorder="1" applyAlignment="1" applyProtection="1">
      <alignment horizontal="right"/>
    </xf>
    <xf numFmtId="1" fontId="1" fillId="5" borderId="1" xfId="1" applyNumberFormat="1" applyFont="1" applyFill="1" applyBorder="1" applyAlignment="1" applyProtection="1">
      <alignment horizontal="right"/>
    </xf>
    <xf numFmtId="1" fontId="1" fillId="5" borderId="20" xfId="1" applyNumberFormat="1" applyFont="1" applyFill="1" applyBorder="1" applyAlignment="1" applyProtection="1">
      <alignment horizontal="right"/>
    </xf>
    <xf numFmtId="1" fontId="1" fillId="5" borderId="22" xfId="0" applyNumberFormat="1" applyFont="1" applyFill="1" applyBorder="1" applyAlignment="1">
      <alignment horizontal="right"/>
    </xf>
    <xf numFmtId="1" fontId="1" fillId="5" borderId="20" xfId="0" applyNumberFormat="1" applyFont="1" applyFill="1" applyBorder="1" applyAlignment="1">
      <alignment horizontal="right" wrapText="1"/>
    </xf>
    <xf numFmtId="1" fontId="1" fillId="6" borderId="22" xfId="0" applyNumberFormat="1" applyFont="1" applyFill="1" applyBorder="1" applyAlignment="1">
      <alignment horizontal="right"/>
    </xf>
    <xf numFmtId="1" fontId="1" fillId="6" borderId="20" xfId="0" applyNumberFormat="1" applyFont="1" applyFill="1" applyBorder="1" applyAlignment="1">
      <alignment horizontal="right" wrapText="1"/>
    </xf>
    <xf numFmtId="1" fontId="2" fillId="5" borderId="1" xfId="1" applyNumberFormat="1" applyFont="1" applyFill="1" applyBorder="1" applyAlignment="1" applyProtection="1">
      <alignment horizontal="right" wrapText="1"/>
    </xf>
    <xf numFmtId="1" fontId="2" fillId="6" borderId="1" xfId="1" applyNumberFormat="1" applyFont="1" applyFill="1" applyBorder="1" applyAlignment="1" applyProtection="1">
      <alignment horizontal="right" wrapText="1"/>
    </xf>
    <xf numFmtId="1" fontId="1" fillId="6" borderId="0" xfId="0" applyNumberFormat="1" applyFont="1" applyFill="1" applyAlignment="1">
      <alignment horizontal="right"/>
    </xf>
    <xf numFmtId="1" fontId="1" fillId="6" borderId="1" xfId="0" applyNumberFormat="1" applyFont="1" applyFill="1" applyBorder="1" applyAlignment="1">
      <alignment horizontal="right" wrapText="1"/>
    </xf>
    <xf numFmtId="1" fontId="2" fillId="5" borderId="20" xfId="1" applyNumberFormat="1" applyFont="1" applyFill="1" applyBorder="1" applyAlignment="1" applyProtection="1">
      <alignment horizontal="right" wrapText="1"/>
    </xf>
    <xf numFmtId="1" fontId="2" fillId="6" borderId="20" xfId="1" applyNumberFormat="1" applyFont="1" applyFill="1" applyBorder="1" applyAlignment="1" applyProtection="1">
      <alignment horizontal="right" wrapText="1"/>
    </xf>
    <xf numFmtId="1" fontId="1" fillId="6" borderId="23" xfId="0" applyNumberFormat="1" applyFont="1" applyFill="1" applyBorder="1" applyAlignment="1">
      <alignment horizontal="right"/>
    </xf>
    <xf numFmtId="1" fontId="2" fillId="5" borderId="22" xfId="1" applyNumberFormat="1" applyFont="1" applyFill="1" applyBorder="1" applyAlignment="1" applyProtection="1">
      <alignment horizontal="right" wrapText="1"/>
    </xf>
    <xf numFmtId="1" fontId="2" fillId="6" borderId="22" xfId="1" applyNumberFormat="1" applyFont="1" applyFill="1" applyBorder="1" applyAlignment="1" applyProtection="1">
      <alignment horizontal="right" wrapText="1"/>
    </xf>
    <xf numFmtId="1" fontId="1" fillId="5" borderId="22" xfId="1" applyNumberFormat="1" applyFont="1" applyFill="1" applyBorder="1" applyAlignment="1" applyProtection="1">
      <alignment horizontal="right"/>
    </xf>
    <xf numFmtId="1" fontId="1" fillId="6" borderId="22" xfId="1" applyNumberFormat="1" applyFont="1" applyFill="1" applyBorder="1" applyAlignment="1" applyProtection="1">
      <alignment horizontal="right"/>
    </xf>
    <xf numFmtId="1" fontId="2" fillId="6" borderId="25" xfId="1" applyNumberFormat="1" applyFont="1" applyFill="1" applyBorder="1" applyAlignment="1" applyProtection="1">
      <alignment horizontal="right" wrapText="1"/>
    </xf>
    <xf numFmtId="1" fontId="2" fillId="5" borderId="27" xfId="1" applyNumberFormat="1" applyFont="1" applyFill="1" applyBorder="1" applyAlignment="1" applyProtection="1">
      <alignment horizontal="right" wrapText="1"/>
    </xf>
    <xf numFmtId="1" fontId="2" fillId="6" borderId="27" xfId="1" applyNumberFormat="1" applyFont="1" applyFill="1" applyBorder="1" applyAlignment="1" applyProtection="1">
      <alignment horizontal="right" wrapText="1"/>
    </xf>
    <xf numFmtId="1" fontId="1" fillId="5" borderId="27" xfId="1" applyNumberFormat="1" applyFont="1" applyFill="1" applyBorder="1" applyAlignment="1" applyProtection="1">
      <alignment horizontal="right"/>
    </xf>
    <xf numFmtId="1" fontId="1" fillId="6" borderId="27" xfId="1" applyNumberFormat="1" applyFont="1" applyFill="1" applyBorder="1" applyAlignment="1" applyProtection="1">
      <alignment horizontal="right"/>
    </xf>
    <xf numFmtId="1" fontId="1" fillId="5" borderId="1" xfId="0" applyNumberFormat="1" applyFont="1" applyFill="1" applyBorder="1" applyAlignment="1">
      <alignment horizontal="right" wrapText="1"/>
    </xf>
    <xf numFmtId="1" fontId="1" fillId="5" borderId="28" xfId="0" applyNumberFormat="1" applyFont="1" applyFill="1" applyBorder="1" applyAlignment="1">
      <alignment horizontal="right" wrapText="1"/>
    </xf>
    <xf numFmtId="1" fontId="1" fillId="5" borderId="21" xfId="0" applyNumberFormat="1" applyFont="1" applyFill="1" applyBorder="1" applyAlignment="1">
      <alignment horizontal="right" wrapText="1"/>
    </xf>
    <xf numFmtId="1" fontId="5" fillId="4" borderId="40" xfId="0" applyNumberFormat="1" applyFont="1" applyFill="1" applyBorder="1" applyAlignment="1">
      <alignment vertical="center" wrapText="1"/>
    </xf>
    <xf numFmtId="1" fontId="2" fillId="5" borderId="2" xfId="1" applyNumberFormat="1" applyFont="1" applyFill="1" applyBorder="1" applyAlignment="1" applyProtection="1">
      <alignment horizontal="right" wrapText="1"/>
    </xf>
    <xf numFmtId="0" fontId="2" fillId="5" borderId="7" xfId="1" applyNumberFormat="1" applyFont="1" applyFill="1" applyBorder="1" applyAlignment="1" applyProtection="1">
      <alignment horizontal="center" vertical="center" wrapText="1"/>
    </xf>
    <xf numFmtId="3" fontId="2" fillId="3" borderId="11" xfId="1" applyNumberFormat="1" applyFont="1" applyFill="1" applyBorder="1" applyAlignment="1" applyProtection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right" vertical="center"/>
    </xf>
    <xf numFmtId="3" fontId="2" fillId="3" borderId="11" xfId="1" applyNumberFormat="1" applyFont="1" applyFill="1" applyBorder="1" applyAlignment="1" applyProtection="1">
      <alignment horizontal="right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3" fontId="2" fillId="3" borderId="4" xfId="1" applyNumberFormat="1" applyFont="1" applyFill="1" applyBorder="1" applyAlignment="1" applyProtection="1">
      <alignment horizontal="center" vertical="center"/>
    </xf>
    <xf numFmtId="3" fontId="9" fillId="3" borderId="11" xfId="1" applyNumberFormat="1" applyFont="1" applyFill="1" applyBorder="1" applyAlignment="1" applyProtection="1">
      <alignment horizontal="center" vertical="center" wrapText="1"/>
    </xf>
    <xf numFmtId="3" fontId="9" fillId="4" borderId="11" xfId="1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Border="1" applyProtection="1"/>
    <xf numFmtId="3" fontId="2" fillId="0" borderId="0" xfId="1" applyNumberFormat="1" applyFont="1" applyBorder="1" applyAlignment="1" applyProtection="1">
      <alignment horizontal="center" vertical="center"/>
    </xf>
    <xf numFmtId="1" fontId="1" fillId="6" borderId="30" xfId="0" applyNumberFormat="1" applyFont="1" applyFill="1" applyBorder="1" applyAlignment="1">
      <alignment horizontal="right" wrapText="1"/>
    </xf>
    <xf numFmtId="1" fontId="1" fillId="6" borderId="4" xfId="0" applyNumberFormat="1" applyFont="1" applyFill="1" applyBorder="1" applyAlignment="1">
      <alignment horizontal="right" wrapText="1"/>
    </xf>
    <xf numFmtId="1" fontId="1" fillId="6" borderId="11" xfId="0" applyNumberFormat="1" applyFont="1" applyFill="1" applyBorder="1" applyAlignment="1">
      <alignment horizontal="right" wrapText="1"/>
    </xf>
    <xf numFmtId="1" fontId="1" fillId="6" borderId="11" xfId="0" applyNumberFormat="1" applyFont="1" applyFill="1" applyBorder="1" applyAlignment="1">
      <alignment horizontal="right"/>
    </xf>
    <xf numFmtId="0" fontId="2" fillId="5" borderId="41" xfId="1" applyNumberFormat="1" applyFont="1" applyFill="1" applyBorder="1" applyAlignment="1" applyProtection="1">
      <alignment horizontal="center" vertical="center" wrapText="1"/>
    </xf>
    <xf numFmtId="0" fontId="2" fillId="5" borderId="42" xfId="1" applyNumberFormat="1" applyFont="1" applyFill="1" applyBorder="1" applyAlignment="1" applyProtection="1">
      <alignment horizontal="center" vertical="center" wrapText="1"/>
    </xf>
    <xf numFmtId="0" fontId="2" fillId="5" borderId="43" xfId="1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3" fontId="2" fillId="3" borderId="11" xfId="1" applyNumberFormat="1" applyFont="1" applyFill="1" applyBorder="1" applyAlignment="1" applyProtection="1">
      <alignment horizontal="center" vertical="center"/>
    </xf>
    <xf numFmtId="1" fontId="1" fillId="5" borderId="20" xfId="0" applyNumberFormat="1" applyFont="1" applyFill="1" applyBorder="1" applyAlignment="1">
      <alignment horizontal="right" wrapText="1"/>
    </xf>
    <xf numFmtId="1" fontId="1" fillId="6" borderId="20" xfId="0" applyNumberFormat="1" applyFont="1" applyFill="1" applyBorder="1" applyAlignment="1">
      <alignment horizontal="right" wrapText="1"/>
    </xf>
    <xf numFmtId="1" fontId="1" fillId="6" borderId="11" xfId="0" applyNumberFormat="1" applyFont="1" applyFill="1" applyBorder="1" applyAlignment="1">
      <alignment horizontal="right" wrapText="1"/>
    </xf>
    <xf numFmtId="3" fontId="2" fillId="3" borderId="1" xfId="1" applyNumberFormat="1" applyFont="1" applyFill="1" applyBorder="1" applyAlignment="1" applyProtection="1">
      <alignment horizontal="center" vertical="center"/>
    </xf>
    <xf numFmtId="3" fontId="2" fillId="3" borderId="4" xfId="1" applyNumberFormat="1" applyFont="1" applyFill="1" applyBorder="1" applyAlignment="1" applyProtection="1">
      <alignment horizontal="center" vertical="center"/>
    </xf>
    <xf numFmtId="3" fontId="2" fillId="3" borderId="21" xfId="1" applyNumberFormat="1" applyFont="1" applyFill="1" applyBorder="1" applyAlignment="1" applyProtection="1">
      <alignment horizontal="center" vertical="center"/>
    </xf>
    <xf numFmtId="1" fontId="2" fillId="3" borderId="1" xfId="1" applyNumberFormat="1" applyFont="1" applyFill="1" applyBorder="1" applyAlignment="1" applyProtection="1">
      <alignment horizontal="center" vertical="center"/>
    </xf>
    <xf numFmtId="1" fontId="1" fillId="6" borderId="26" xfId="0" applyNumberFormat="1" applyFont="1" applyFill="1" applyBorder="1" applyAlignment="1">
      <alignment horizontal="right" wrapText="1"/>
    </xf>
    <xf numFmtId="1" fontId="1" fillId="5" borderId="26" xfId="0" applyNumberFormat="1" applyFont="1" applyFill="1" applyBorder="1" applyAlignment="1">
      <alignment horizontal="right" wrapText="1"/>
    </xf>
    <xf numFmtId="1" fontId="1" fillId="6" borderId="32" xfId="0" applyNumberFormat="1" applyFont="1" applyFill="1" applyBorder="1" applyAlignment="1">
      <alignment horizontal="right" wrapText="1"/>
    </xf>
    <xf numFmtId="1" fontId="2" fillId="3" borderId="11" xfId="1" applyNumberFormat="1" applyFont="1" applyFill="1" applyBorder="1" applyAlignment="1" applyProtection="1">
      <alignment horizontal="center" vertical="center"/>
    </xf>
    <xf numFmtId="1" fontId="2" fillId="3" borderId="4" xfId="1" applyNumberFormat="1" applyFont="1" applyFill="1" applyBorder="1" applyAlignment="1" applyProtection="1">
      <alignment horizontal="center" vertical="center"/>
    </xf>
    <xf numFmtId="1" fontId="2" fillId="3" borderId="2" xfId="1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2" fillId="5" borderId="19" xfId="1" applyNumberFormat="1" applyFont="1" applyFill="1" applyBorder="1" applyAlignment="1" applyProtection="1">
      <alignment horizontal="center" vertical="center"/>
    </xf>
    <xf numFmtId="0" fontId="2" fillId="6" borderId="19" xfId="1" applyNumberFormat="1" applyFont="1" applyFill="1" applyBorder="1" applyAlignment="1" applyProtection="1">
      <alignment horizontal="center" vertical="center"/>
    </xf>
    <xf numFmtId="0" fontId="2" fillId="6" borderId="30" xfId="1" applyNumberFormat="1" applyFont="1" applyFill="1" applyBorder="1" applyAlignment="1" applyProtection="1">
      <alignment horizontal="center" vertical="center"/>
    </xf>
    <xf numFmtId="0" fontId="2" fillId="5" borderId="20" xfId="1" applyNumberFormat="1" applyFont="1" applyFill="1" applyBorder="1" applyAlignment="1" applyProtection="1">
      <alignment horizontal="center" vertical="center"/>
    </xf>
    <xf numFmtId="0" fontId="2" fillId="6" borderId="20" xfId="1" applyNumberFormat="1" applyFont="1" applyFill="1" applyBorder="1" applyAlignment="1" applyProtection="1">
      <alignment horizontal="center" vertical="center"/>
    </xf>
    <xf numFmtId="0" fontId="2" fillId="6" borderId="11" xfId="1" applyNumberFormat="1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5" borderId="26" xfId="1" applyNumberFormat="1" applyFont="1" applyFill="1" applyBorder="1" applyAlignment="1" applyProtection="1">
      <alignment horizontal="center" vertical="center"/>
    </xf>
    <xf numFmtId="0" fontId="2" fillId="6" borderId="26" xfId="1" applyNumberFormat="1" applyFont="1" applyFill="1" applyBorder="1" applyAlignment="1" applyProtection="1">
      <alignment horizontal="center" vertical="center"/>
    </xf>
    <xf numFmtId="0" fontId="2" fillId="6" borderId="32" xfId="1" applyNumberFormat="1" applyFont="1" applyFill="1" applyBorder="1" applyAlignment="1" applyProtection="1">
      <alignment horizontal="center" vertical="center"/>
    </xf>
    <xf numFmtId="0" fontId="2" fillId="5" borderId="34" xfId="1" applyNumberFormat="1" applyFont="1" applyFill="1" applyBorder="1" applyAlignment="1" applyProtection="1">
      <alignment horizontal="center" vertical="center"/>
    </xf>
    <xf numFmtId="0" fontId="2" fillId="6" borderId="34" xfId="1" applyNumberFormat="1" applyFont="1" applyFill="1" applyBorder="1" applyAlignment="1" applyProtection="1">
      <alignment horizontal="center" vertical="center"/>
    </xf>
    <xf numFmtId="0" fontId="2" fillId="6" borderId="35" xfId="1" applyNumberFormat="1" applyFont="1" applyFill="1" applyBorder="1" applyAlignment="1" applyProtection="1">
      <alignment horizontal="center" vertical="center"/>
    </xf>
    <xf numFmtId="0" fontId="2" fillId="6" borderId="36" xfId="1" applyNumberFormat="1" applyFont="1" applyFill="1" applyBorder="1" applyAlignment="1" applyProtection="1">
      <alignment horizontal="center" vertical="center"/>
    </xf>
    <xf numFmtId="0" fontId="2" fillId="6" borderId="5" xfId="1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5" borderId="11" xfId="1" applyNumberFormat="1" applyFont="1" applyFill="1" applyBorder="1" applyAlignment="1" applyProtection="1">
      <alignment horizontal="center" vertical="center"/>
    </xf>
    <xf numFmtId="0" fontId="2" fillId="5" borderId="14" xfId="1" applyNumberFormat="1" applyFont="1" applyFill="1" applyBorder="1" applyAlignment="1" applyProtection="1">
      <alignment horizontal="center" vertical="center"/>
    </xf>
    <xf numFmtId="0" fontId="2" fillId="6" borderId="14" xfId="1" applyNumberFormat="1" applyFont="1" applyFill="1" applyBorder="1" applyAlignment="1" applyProtection="1">
      <alignment horizontal="center" vertical="center"/>
    </xf>
    <xf numFmtId="0" fontId="2" fillId="6" borderId="16" xfId="1" applyNumberFormat="1" applyFont="1" applyFill="1" applyBorder="1" applyAlignment="1" applyProtection="1">
      <alignment horizontal="center" vertical="center"/>
    </xf>
    <xf numFmtId="0" fontId="2" fillId="6" borderId="1" xfId="1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</cellXfs>
  <cellStyles count="4">
    <cellStyle name="Dziesiętny" xfId="1" builtinId="3"/>
    <cellStyle name="Dziesiętny 2" xfId="2" xr:uid="{00000000-0005-0000-0000-000006000000}"/>
    <cellStyle name="Excel Built-in Neutral" xfId="3" xr:uid="{00000000-0005-0000-0000-000007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1154291</xdr:colOff>
      <xdr:row>5</xdr:row>
      <xdr:rowOff>4993</xdr:rowOff>
    </xdr:to>
    <xdr:sp macro="" textlink="">
      <xdr:nvSpPr>
        <xdr:cNvPr id="2" name="shapetype_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085880" cy="3066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293"/>
  <sheetViews>
    <sheetView tabSelected="1" zoomScaleNormal="100" workbookViewId="0">
      <pane ySplit="4" topLeftCell="A284" activePane="bottomLeft" state="frozen"/>
      <selection pane="bottomLeft" activeCell="G286" sqref="G286"/>
    </sheetView>
  </sheetViews>
  <sheetFormatPr defaultColWidth="9.140625" defaultRowHeight="15" x14ac:dyDescent="0.25"/>
  <cols>
    <col min="1" max="1" width="5.85546875" style="3" customWidth="1"/>
    <col min="2" max="2" width="18.7109375" style="3" customWidth="1"/>
    <col min="3" max="3" width="21" style="4" customWidth="1"/>
    <col min="4" max="4" width="15" style="5" customWidth="1"/>
    <col min="5" max="5" width="9.42578125" style="3" customWidth="1"/>
    <col min="6" max="6" width="14.140625" style="3" customWidth="1"/>
    <col min="7" max="7" width="18" style="6" customWidth="1"/>
    <col min="8" max="11" width="14.7109375" style="7" customWidth="1"/>
    <col min="12" max="18" width="14.7109375" style="209" customWidth="1"/>
    <col min="19" max="21" width="15.28515625" style="209" customWidth="1"/>
    <col min="22" max="24" width="15.42578125" style="8" hidden="1" customWidth="1"/>
    <col min="25" max="25" width="15.42578125" style="9" hidden="1" customWidth="1"/>
    <col min="26" max="27" width="15.42578125" style="8" hidden="1" customWidth="1"/>
    <col min="28" max="28" width="15.42578125" style="9" hidden="1" customWidth="1"/>
    <col min="29" max="30" width="15.42578125" style="8" hidden="1" customWidth="1"/>
    <col min="31" max="31" width="15.42578125" style="9" hidden="1" customWidth="1"/>
    <col min="32" max="33" width="15.42578125" style="8" hidden="1" customWidth="1"/>
    <col min="34" max="34" width="15.42578125" style="9" hidden="1" customWidth="1"/>
    <col min="35" max="36" width="15.42578125" style="8" hidden="1" customWidth="1"/>
    <col min="37" max="37" width="15.42578125" style="9" hidden="1" customWidth="1"/>
    <col min="38" max="39" width="15.42578125" style="8" hidden="1" customWidth="1"/>
    <col min="40" max="40" width="15.42578125" style="9" hidden="1" customWidth="1"/>
    <col min="41" max="42" width="15.42578125" style="8" hidden="1" customWidth="1"/>
    <col min="43" max="43" width="15.42578125" style="9" hidden="1" customWidth="1"/>
    <col min="44" max="45" width="15.42578125" style="8" hidden="1" customWidth="1"/>
    <col min="46" max="46" width="15.42578125" style="9" hidden="1" customWidth="1"/>
    <col min="47" max="47" width="18" style="8" hidden="1" customWidth="1"/>
    <col min="48" max="48" width="15.42578125" style="8" hidden="1" customWidth="1"/>
    <col min="49" max="49" width="15.42578125" style="9" hidden="1" customWidth="1"/>
    <col min="50" max="50" width="14.28515625" style="8" hidden="1" customWidth="1"/>
    <col min="51" max="51" width="15.42578125" style="8" hidden="1" customWidth="1"/>
    <col min="52" max="52" width="15.42578125" style="10" hidden="1" customWidth="1"/>
    <col min="53" max="53" width="12.5703125" style="10" hidden="1" customWidth="1"/>
    <col min="54" max="54" width="12.28515625" style="10" hidden="1" customWidth="1"/>
    <col min="55" max="55" width="14.7109375" style="10" hidden="1" customWidth="1"/>
    <col min="56" max="56" width="13" style="11" hidden="1" customWidth="1"/>
    <col min="57" max="57" width="14.42578125" style="11" hidden="1" customWidth="1"/>
    <col min="58" max="58" width="15.7109375" style="11" customWidth="1"/>
    <col min="59" max="59" width="24.42578125" style="3" customWidth="1"/>
    <col min="60" max="60" width="39.5703125" style="3" customWidth="1"/>
    <col min="61" max="62" width="27" style="3" customWidth="1"/>
    <col min="63" max="63" width="21" style="3" customWidth="1"/>
    <col min="64" max="16384" width="9.140625" style="3"/>
  </cols>
  <sheetData>
    <row r="1" spans="1:63" s="12" customFormat="1" ht="37.5" customHeight="1" x14ac:dyDescent="0.3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</row>
    <row r="2" spans="1:63" s="12" customFormat="1" ht="37.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99"/>
      <c r="M2" s="199"/>
      <c r="N2" s="199"/>
      <c r="O2" s="199"/>
      <c r="P2" s="199"/>
      <c r="Q2" s="199"/>
      <c r="R2" s="199"/>
      <c r="S2" s="199"/>
      <c r="T2" s="252"/>
      <c r="U2" s="252"/>
      <c r="V2" s="14" t="s">
        <v>1</v>
      </c>
      <c r="W2" s="15"/>
      <c r="X2" s="16"/>
      <c r="Y2" s="17" t="s">
        <v>2</v>
      </c>
      <c r="Z2" s="18"/>
      <c r="AA2" s="19"/>
      <c r="AB2" s="14" t="s">
        <v>3</v>
      </c>
      <c r="AC2" s="15"/>
      <c r="AD2" s="16"/>
      <c r="AE2" s="17" t="s">
        <v>4</v>
      </c>
      <c r="AF2" s="18"/>
      <c r="AG2" s="19"/>
      <c r="AH2" s="14" t="s">
        <v>5</v>
      </c>
      <c r="AI2" s="15"/>
      <c r="AJ2" s="16"/>
      <c r="AK2" s="17" t="s">
        <v>6</v>
      </c>
      <c r="AL2" s="18"/>
      <c r="AM2" s="19"/>
      <c r="AN2" s="14" t="s">
        <v>7</v>
      </c>
      <c r="AO2" s="15"/>
      <c r="AP2" s="16"/>
      <c r="AQ2" s="17" t="s">
        <v>8</v>
      </c>
      <c r="AR2" s="18"/>
      <c r="AS2" s="19"/>
      <c r="AT2" s="14" t="s">
        <v>9</v>
      </c>
      <c r="AU2" s="15"/>
      <c r="AV2" s="16"/>
      <c r="AW2" s="17" t="s">
        <v>10</v>
      </c>
      <c r="AX2" s="18"/>
      <c r="AY2" s="19"/>
      <c r="AZ2" s="14" t="s">
        <v>11</v>
      </c>
      <c r="BA2" s="15"/>
      <c r="BB2" s="16"/>
      <c r="BC2" s="17" t="s">
        <v>12</v>
      </c>
      <c r="BD2" s="18"/>
      <c r="BE2" s="19"/>
      <c r="BF2" s="20"/>
      <c r="BG2" s="2"/>
      <c r="BH2" s="2"/>
      <c r="BI2" s="2"/>
      <c r="BJ2" s="21"/>
    </row>
    <row r="3" spans="1:63" ht="105" customHeight="1" x14ac:dyDescent="0.2">
      <c r="A3" s="22" t="s">
        <v>13</v>
      </c>
      <c r="B3" s="23" t="s">
        <v>14</v>
      </c>
      <c r="C3" s="24" t="s">
        <v>15</v>
      </c>
      <c r="D3" s="23" t="s">
        <v>16</v>
      </c>
      <c r="E3" s="23" t="s">
        <v>17</v>
      </c>
      <c r="F3" s="23" t="s">
        <v>18</v>
      </c>
      <c r="G3" s="25" t="s">
        <v>796</v>
      </c>
      <c r="H3" s="26" t="s">
        <v>19</v>
      </c>
      <c r="I3" s="27" t="s">
        <v>793</v>
      </c>
      <c r="J3" s="27" t="s">
        <v>797</v>
      </c>
      <c r="K3" s="27" t="s">
        <v>798</v>
      </c>
      <c r="L3" s="200" t="s">
        <v>20</v>
      </c>
      <c r="M3" s="200" t="s">
        <v>21</v>
      </c>
      <c r="N3" s="200" t="s">
        <v>792</v>
      </c>
      <c r="O3" s="200" t="s">
        <v>795</v>
      </c>
      <c r="P3" s="200" t="s">
        <v>799</v>
      </c>
      <c r="Q3" s="200" t="s">
        <v>22</v>
      </c>
      <c r="R3" s="200" t="s">
        <v>23</v>
      </c>
      <c r="S3" s="201" t="s">
        <v>791</v>
      </c>
      <c r="T3" s="201" t="s">
        <v>794</v>
      </c>
      <c r="U3" s="201" t="s">
        <v>800</v>
      </c>
      <c r="V3" s="28" t="s">
        <v>24</v>
      </c>
      <c r="W3" s="29" t="s">
        <v>25</v>
      </c>
      <c r="X3" s="30" t="s">
        <v>26</v>
      </c>
      <c r="Y3" s="31" t="s">
        <v>27</v>
      </c>
      <c r="Z3" s="32" t="s">
        <v>25</v>
      </c>
      <c r="AA3" s="33" t="s">
        <v>26</v>
      </c>
      <c r="AB3" s="28" t="s">
        <v>28</v>
      </c>
      <c r="AC3" s="29" t="s">
        <v>25</v>
      </c>
      <c r="AD3" s="30" t="s">
        <v>26</v>
      </c>
      <c r="AE3" s="31" t="s">
        <v>29</v>
      </c>
      <c r="AF3" s="32" t="s">
        <v>25</v>
      </c>
      <c r="AG3" s="33" t="s">
        <v>26</v>
      </c>
      <c r="AH3" s="28" t="s">
        <v>30</v>
      </c>
      <c r="AI3" s="29" t="s">
        <v>25</v>
      </c>
      <c r="AJ3" s="30" t="s">
        <v>26</v>
      </c>
      <c r="AK3" s="31" t="s">
        <v>31</v>
      </c>
      <c r="AL3" s="32" t="s">
        <v>25</v>
      </c>
      <c r="AM3" s="33" t="s">
        <v>26</v>
      </c>
      <c r="AN3" s="28" t="s">
        <v>32</v>
      </c>
      <c r="AO3" s="29" t="s">
        <v>25</v>
      </c>
      <c r="AP3" s="30" t="s">
        <v>26</v>
      </c>
      <c r="AQ3" s="31" t="s">
        <v>33</v>
      </c>
      <c r="AR3" s="32" t="s">
        <v>25</v>
      </c>
      <c r="AS3" s="33" t="s">
        <v>26</v>
      </c>
      <c r="AT3" s="28" t="s">
        <v>34</v>
      </c>
      <c r="AU3" s="29" t="s">
        <v>25</v>
      </c>
      <c r="AV3" s="30" t="s">
        <v>26</v>
      </c>
      <c r="AW3" s="31" t="s">
        <v>35</v>
      </c>
      <c r="AX3" s="32" t="s">
        <v>25</v>
      </c>
      <c r="AY3" s="33" t="s">
        <v>26</v>
      </c>
      <c r="AZ3" s="28" t="s">
        <v>36</v>
      </c>
      <c r="BA3" s="29" t="s">
        <v>25</v>
      </c>
      <c r="BB3" s="30" t="s">
        <v>26</v>
      </c>
      <c r="BC3" s="34" t="s">
        <v>37</v>
      </c>
      <c r="BD3" s="32" t="s">
        <v>25</v>
      </c>
      <c r="BE3" s="33" t="s">
        <v>26</v>
      </c>
      <c r="BF3" s="27" t="s">
        <v>38</v>
      </c>
      <c r="BG3" s="27" t="s">
        <v>39</v>
      </c>
      <c r="BH3" s="27" t="s">
        <v>40</v>
      </c>
      <c r="BI3" s="27" t="s">
        <v>41</v>
      </c>
      <c r="BJ3" s="27" t="s">
        <v>42</v>
      </c>
    </row>
    <row r="4" spans="1:63" ht="30" customHeight="1" x14ac:dyDescent="0.2">
      <c r="A4" s="35">
        <v>1</v>
      </c>
      <c r="B4" s="36" t="s">
        <v>43</v>
      </c>
      <c r="C4" s="35">
        <v>3</v>
      </c>
      <c r="D4" s="35">
        <v>4</v>
      </c>
      <c r="E4" s="35">
        <v>5</v>
      </c>
      <c r="F4" s="35">
        <v>6</v>
      </c>
      <c r="G4" s="317">
        <v>7</v>
      </c>
      <c r="H4" s="318">
        <v>8</v>
      </c>
      <c r="I4" s="318">
        <v>9</v>
      </c>
      <c r="J4" s="318">
        <v>10</v>
      </c>
      <c r="K4" s="318">
        <v>11</v>
      </c>
      <c r="L4" s="319">
        <v>12</v>
      </c>
      <c r="M4" s="319">
        <v>13</v>
      </c>
      <c r="N4" s="319">
        <v>14</v>
      </c>
      <c r="O4" s="319">
        <v>15</v>
      </c>
      <c r="P4" s="319">
        <v>16</v>
      </c>
      <c r="Q4" s="319">
        <v>17</v>
      </c>
      <c r="R4" s="319">
        <v>18</v>
      </c>
      <c r="S4" s="320">
        <v>19</v>
      </c>
      <c r="T4" s="320">
        <v>20</v>
      </c>
      <c r="U4" s="320">
        <v>21</v>
      </c>
      <c r="V4" s="321">
        <v>8</v>
      </c>
      <c r="W4" s="321">
        <v>9</v>
      </c>
      <c r="X4" s="321">
        <v>10</v>
      </c>
      <c r="Y4" s="321">
        <v>11</v>
      </c>
      <c r="Z4" s="321">
        <v>12</v>
      </c>
      <c r="AA4" s="321">
        <v>13</v>
      </c>
      <c r="AB4" s="321">
        <v>14</v>
      </c>
      <c r="AC4" s="321">
        <v>15</v>
      </c>
      <c r="AD4" s="321">
        <v>16</v>
      </c>
      <c r="AE4" s="321">
        <v>17</v>
      </c>
      <c r="AF4" s="321">
        <v>18</v>
      </c>
      <c r="AG4" s="321">
        <v>19</v>
      </c>
      <c r="AH4" s="321">
        <v>20</v>
      </c>
      <c r="AI4" s="321">
        <v>21</v>
      </c>
      <c r="AJ4" s="321">
        <v>22</v>
      </c>
      <c r="AK4" s="321">
        <v>23</v>
      </c>
      <c r="AL4" s="321">
        <v>24</v>
      </c>
      <c r="AM4" s="321">
        <v>25</v>
      </c>
      <c r="AN4" s="321">
        <v>26</v>
      </c>
      <c r="AO4" s="321">
        <v>27</v>
      </c>
      <c r="AP4" s="321">
        <v>28</v>
      </c>
      <c r="AQ4" s="321">
        <v>29</v>
      </c>
      <c r="AR4" s="321">
        <v>30</v>
      </c>
      <c r="AS4" s="321">
        <v>31</v>
      </c>
      <c r="AT4" s="321">
        <v>32</v>
      </c>
      <c r="AU4" s="321">
        <v>33</v>
      </c>
      <c r="AV4" s="321">
        <v>34</v>
      </c>
      <c r="AW4" s="321">
        <v>35</v>
      </c>
      <c r="AX4" s="321">
        <v>36</v>
      </c>
      <c r="AY4" s="321">
        <v>37</v>
      </c>
      <c r="AZ4" s="321">
        <v>38</v>
      </c>
      <c r="BA4" s="321">
        <v>39</v>
      </c>
      <c r="BB4" s="321">
        <v>40</v>
      </c>
      <c r="BC4" s="321">
        <v>41</v>
      </c>
      <c r="BD4" s="321">
        <v>42</v>
      </c>
      <c r="BE4" s="321">
        <v>43</v>
      </c>
      <c r="BF4" s="321">
        <v>22</v>
      </c>
      <c r="BG4" s="35">
        <v>23</v>
      </c>
      <c r="BH4" s="35">
        <v>24</v>
      </c>
      <c r="BI4" s="35">
        <v>25</v>
      </c>
      <c r="BJ4" s="35">
        <v>26</v>
      </c>
    </row>
    <row r="5" spans="1:63" s="37" customFormat="1" ht="31.5" customHeight="1" x14ac:dyDescent="0.25">
      <c r="A5" s="276" t="s">
        <v>44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</row>
    <row r="6" spans="1:63" ht="38.25" x14ac:dyDescent="0.25">
      <c r="A6" s="35">
        <v>1</v>
      </c>
      <c r="B6" s="35" t="s">
        <v>45</v>
      </c>
      <c r="C6" s="38" t="s">
        <v>46</v>
      </c>
      <c r="D6" s="39" t="s">
        <v>47</v>
      </c>
      <c r="E6" s="40" t="s">
        <v>48</v>
      </c>
      <c r="F6" s="41">
        <v>19</v>
      </c>
      <c r="G6" s="255">
        <f>SUM(H6+I6+J6+K6)</f>
        <v>96310.099999999991</v>
      </c>
      <c r="H6" s="256">
        <f>(AT6+AW6+AZ6+BC6)</f>
        <v>33479</v>
      </c>
      <c r="I6" s="257">
        <f>(V6+Y6+AB6+AE6+AH6+AK6+AN6+AQ6+AT6+AW6+AZ6+BC6)*30%</f>
        <v>24291.599999999999</v>
      </c>
      <c r="J6" s="257">
        <f>(V6+Y6+AB6+AE6+AH6+AK6+AN6+AQ6+AT6+AW6+AZ6+BC6)*30%</f>
        <v>24291.599999999999</v>
      </c>
      <c r="K6" s="257">
        <f>(V6+Y6+AB6+AE6+AH6+AK6+AN6+AQ6)*30%</f>
        <v>14247.9</v>
      </c>
      <c r="L6" s="259">
        <f>(M6+N6+O6+P6)</f>
        <v>33693.9</v>
      </c>
      <c r="M6" s="260">
        <f>(AU6+AX6+BA6+BD6)</f>
        <v>13929</v>
      </c>
      <c r="N6" s="261">
        <f>(W6+Z6+AC6+AF6+AI6+AL6+AO6+AR6+AU6+AX6+BA6+BD6)*30%</f>
        <v>7981.2</v>
      </c>
      <c r="O6" s="260">
        <f>(W6+Z6+AC6+AF6+AI6+AL6+AO6+AR6+AU6+AX6+BA6+BD6)*30%</f>
        <v>7981.2</v>
      </c>
      <c r="P6" s="260">
        <f>(W6+Z6+AC6+AF6+AI6+AL6+AO6+AR6)*30%</f>
        <v>3802.5</v>
      </c>
      <c r="Q6" s="260">
        <f>(R6+S6+T6+U6)</f>
        <v>62616.200000000004</v>
      </c>
      <c r="R6" s="261">
        <f>SUM(AV6,AY6,BB6,BE6)</f>
        <v>19550</v>
      </c>
      <c r="S6" s="260">
        <f>(X6+AA6+AD6+AG6+AJ6+AM6+AP6+AS6+AV6+AY6+BB6+BE6)*30%</f>
        <v>16310.4</v>
      </c>
      <c r="T6" s="260">
        <f>(X6+AA6+AD6+AG6+AJ6+AM6+AP6+AS6+AV6+AY6+BB6+BE6)*30%</f>
        <v>16310.4</v>
      </c>
      <c r="U6" s="260">
        <f>(X6+AA6+AD6+AG6+AJ6+AM6+AP6+AS6)*30%</f>
        <v>10445.4</v>
      </c>
      <c r="V6" s="211">
        <v>9015</v>
      </c>
      <c r="W6" s="212">
        <v>4030</v>
      </c>
      <c r="X6" s="213">
        <v>4985</v>
      </c>
      <c r="Y6" s="214">
        <v>6994</v>
      </c>
      <c r="Z6" s="215">
        <v>2631</v>
      </c>
      <c r="AA6" s="216">
        <v>4363</v>
      </c>
      <c r="AB6" s="211">
        <v>6791</v>
      </c>
      <c r="AC6" s="212">
        <v>1995</v>
      </c>
      <c r="AD6" s="217">
        <v>4796</v>
      </c>
      <c r="AE6" s="214">
        <v>5359</v>
      </c>
      <c r="AF6" s="218">
        <v>1074</v>
      </c>
      <c r="AG6" s="219">
        <v>4285</v>
      </c>
      <c r="AH6" s="211">
        <v>4537</v>
      </c>
      <c r="AI6" s="212">
        <v>630</v>
      </c>
      <c r="AJ6" s="213">
        <v>3907</v>
      </c>
      <c r="AK6" s="214">
        <v>4059</v>
      </c>
      <c r="AL6" s="218">
        <v>397</v>
      </c>
      <c r="AM6" s="219">
        <v>3662</v>
      </c>
      <c r="AN6" s="211">
        <v>4796</v>
      </c>
      <c r="AO6" s="212">
        <v>673</v>
      </c>
      <c r="AP6" s="213">
        <v>4123</v>
      </c>
      <c r="AQ6" s="214">
        <v>5942</v>
      </c>
      <c r="AR6" s="218">
        <v>1245</v>
      </c>
      <c r="AS6" s="219">
        <v>4697</v>
      </c>
      <c r="AT6" s="211">
        <v>6951</v>
      </c>
      <c r="AU6" s="212">
        <v>2042</v>
      </c>
      <c r="AV6" s="213">
        <v>4909</v>
      </c>
      <c r="AW6" s="214">
        <v>8216</v>
      </c>
      <c r="AX6" s="218">
        <v>3235</v>
      </c>
      <c r="AY6" s="219">
        <v>4981</v>
      </c>
      <c r="AZ6" s="211">
        <v>8820</v>
      </c>
      <c r="BA6" s="220">
        <v>4067</v>
      </c>
      <c r="BB6" s="217">
        <v>4753</v>
      </c>
      <c r="BC6" s="214">
        <v>9492</v>
      </c>
      <c r="BD6" s="221">
        <v>4585</v>
      </c>
      <c r="BE6" s="267">
        <v>4907</v>
      </c>
      <c r="BF6" s="42" t="s">
        <v>49</v>
      </c>
      <c r="BG6" s="43" t="s">
        <v>50</v>
      </c>
      <c r="BH6" s="44" t="s">
        <v>51</v>
      </c>
      <c r="BI6" s="44" t="s">
        <v>52</v>
      </c>
      <c r="BJ6" s="44" t="s">
        <v>53</v>
      </c>
      <c r="BK6" s="45"/>
    </row>
    <row r="7" spans="1:63" ht="38.25" x14ac:dyDescent="0.25">
      <c r="A7" s="35">
        <v>2</v>
      </c>
      <c r="B7" s="35" t="s">
        <v>54</v>
      </c>
      <c r="C7" s="38" t="s">
        <v>55</v>
      </c>
      <c r="D7" s="39" t="s">
        <v>56</v>
      </c>
      <c r="E7" s="40" t="s">
        <v>48</v>
      </c>
      <c r="F7" s="41">
        <v>5</v>
      </c>
      <c r="G7" s="255">
        <f t="shared" ref="G7:G70" si="0">SUM(H7+I7+J7+K7)</f>
        <v>9088.3999999999978</v>
      </c>
      <c r="H7" s="256">
        <f t="shared" ref="H7:H69" si="1">(AT7+AW7+AZ7+BC7)</f>
        <v>3140</v>
      </c>
      <c r="I7" s="257">
        <f t="shared" ref="I7:I31" si="2">(V7+Y7+AB7+AE7+AH7+AK7+AN7+AQ7+AT7+AW7+AZ7+BC7)*30%</f>
        <v>2296.7999999999997</v>
      </c>
      <c r="J7" s="257">
        <f t="shared" ref="J7:J31" si="3">(V7+Y7+AB7+AE7+AH7+AK7+AN7+AQ7+AT7+AW7+AZ7+BC7)*30%</f>
        <v>2296.7999999999997</v>
      </c>
      <c r="K7" s="257">
        <f t="shared" ref="K7:K31" si="4">(V7+Y7+AB7+AE7+AH7+AK7+AN7+AQ7)*30%</f>
        <v>1354.8</v>
      </c>
      <c r="L7" s="259">
        <f t="shared" ref="L7:L38" si="5">(M7+N7+O7+P7)</f>
        <v>3270.2999999999997</v>
      </c>
      <c r="M7" s="261">
        <f>SUM(AU7,AX7,BA7,BD7)</f>
        <v>1266</v>
      </c>
      <c r="N7" s="261">
        <f t="shared" ref="N7:N31" si="6">(W7+Z7+AC7+AF7+AI7+AL7+AO7+AR7+AU7+AX7+BA7+BD7)*30%</f>
        <v>794.69999999999993</v>
      </c>
      <c r="O7" s="260">
        <f t="shared" ref="O7:O31" si="7">(W7+Z7+AC7+AF7+AI7+AL7+AO7+AR7+AU7+AX7+BA7+BD7)*30%</f>
        <v>794.69999999999993</v>
      </c>
      <c r="P7" s="260">
        <f t="shared" ref="P7:P38" si="8">(W7+Z7+AC7+AF7+AI7+AL7+AO7+AR7)*30%</f>
        <v>414.9</v>
      </c>
      <c r="Q7" s="260">
        <f t="shared" ref="Q7:Q38" si="9">(R7+S7+T7+U7)</f>
        <v>5818.0999999999995</v>
      </c>
      <c r="R7" s="261">
        <f t="shared" ref="R7:R10" si="10">SUM(AV7,AY7,BB7,BE7)</f>
        <v>1874</v>
      </c>
      <c r="S7" s="260">
        <f t="shared" ref="S7:S31" si="11">(X7+AA7+AD7+AG7+AJ7+AM7+AP7+AS7+AV7+AY7+BB7+BE7)*30%</f>
        <v>1502.1</v>
      </c>
      <c r="T7" s="260">
        <f t="shared" ref="T7:T31" si="12">(X7+AA7+AD7+AG7+AJ7+AM7+AP7+AS7+AV7+AY7+BB7+BE7)*30%</f>
        <v>1502.1</v>
      </c>
      <c r="U7" s="260">
        <f t="shared" ref="U7:U31" si="13">(X7+AA7+AD7+AG7+AJ7+AM7+AP7+AS7)*30%</f>
        <v>939.9</v>
      </c>
      <c r="V7" s="211">
        <v>854</v>
      </c>
      <c r="W7" s="223">
        <v>415</v>
      </c>
      <c r="X7" s="224">
        <v>439</v>
      </c>
      <c r="Y7" s="214">
        <v>848</v>
      </c>
      <c r="Z7" s="225">
        <v>379</v>
      </c>
      <c r="AA7" s="226">
        <v>469</v>
      </c>
      <c r="AB7" s="211">
        <v>607</v>
      </c>
      <c r="AC7" s="223">
        <v>224</v>
      </c>
      <c r="AD7" s="224">
        <v>383</v>
      </c>
      <c r="AE7" s="214">
        <v>576</v>
      </c>
      <c r="AF7" s="225">
        <v>158</v>
      </c>
      <c r="AG7" s="226">
        <v>418</v>
      </c>
      <c r="AH7" s="211">
        <v>444</v>
      </c>
      <c r="AI7" s="223">
        <v>81</v>
      </c>
      <c r="AJ7" s="224">
        <v>363</v>
      </c>
      <c r="AK7" s="214">
        <v>361</v>
      </c>
      <c r="AL7" s="225">
        <v>45</v>
      </c>
      <c r="AM7" s="226">
        <v>316</v>
      </c>
      <c r="AN7" s="211">
        <v>442</v>
      </c>
      <c r="AO7" s="223">
        <v>36</v>
      </c>
      <c r="AP7" s="224">
        <v>406</v>
      </c>
      <c r="AQ7" s="214">
        <v>384</v>
      </c>
      <c r="AR7" s="225">
        <v>45</v>
      </c>
      <c r="AS7" s="226">
        <v>339</v>
      </c>
      <c r="AT7" s="211">
        <v>584</v>
      </c>
      <c r="AU7" s="223">
        <v>113</v>
      </c>
      <c r="AV7" s="224">
        <v>471</v>
      </c>
      <c r="AW7" s="214">
        <v>803</v>
      </c>
      <c r="AX7" s="225">
        <v>322</v>
      </c>
      <c r="AY7" s="226">
        <v>481</v>
      </c>
      <c r="AZ7" s="211">
        <v>639</v>
      </c>
      <c r="BA7" s="227">
        <v>297</v>
      </c>
      <c r="BB7" s="228">
        <v>342</v>
      </c>
      <c r="BC7" s="214">
        <v>1114</v>
      </c>
      <c r="BD7" s="210">
        <v>534</v>
      </c>
      <c r="BE7" s="268">
        <v>580</v>
      </c>
      <c r="BF7" s="42" t="s">
        <v>49</v>
      </c>
      <c r="BG7" s="43" t="s">
        <v>50</v>
      </c>
      <c r="BH7" s="44" t="s">
        <v>51</v>
      </c>
      <c r="BI7" s="44" t="s">
        <v>52</v>
      </c>
      <c r="BJ7" s="44" t="s">
        <v>53</v>
      </c>
      <c r="BK7" s="45"/>
    </row>
    <row r="8" spans="1:63" ht="38.25" x14ac:dyDescent="0.25">
      <c r="A8" s="35">
        <v>3</v>
      </c>
      <c r="B8" s="35" t="s">
        <v>57</v>
      </c>
      <c r="C8" s="38" t="s">
        <v>58</v>
      </c>
      <c r="D8" s="39" t="s">
        <v>59</v>
      </c>
      <c r="E8" s="40" t="s">
        <v>48</v>
      </c>
      <c r="F8" s="41">
        <v>12</v>
      </c>
      <c r="G8" s="255">
        <f t="shared" si="0"/>
        <v>16917.099999999999</v>
      </c>
      <c r="H8" s="256">
        <f t="shared" si="1"/>
        <v>6049</v>
      </c>
      <c r="I8" s="257">
        <f t="shared" si="2"/>
        <v>4227.5999999999995</v>
      </c>
      <c r="J8" s="257">
        <f t="shared" si="3"/>
        <v>4227.5999999999995</v>
      </c>
      <c r="K8" s="257">
        <f t="shared" si="4"/>
        <v>2412.9</v>
      </c>
      <c r="L8" s="259">
        <f t="shared" si="5"/>
        <v>6129.7</v>
      </c>
      <c r="M8" s="261">
        <f>SUM(AU8,AX8,BA8,BD8)</f>
        <v>2521</v>
      </c>
      <c r="N8" s="261">
        <f t="shared" si="6"/>
        <v>1455</v>
      </c>
      <c r="O8" s="260">
        <f t="shared" si="7"/>
        <v>1455</v>
      </c>
      <c r="P8" s="260">
        <f t="shared" si="8"/>
        <v>698.69999999999993</v>
      </c>
      <c r="Q8" s="260">
        <f t="shared" si="9"/>
        <v>10787.400000000001</v>
      </c>
      <c r="R8" s="261">
        <f t="shared" si="10"/>
        <v>3528</v>
      </c>
      <c r="S8" s="260">
        <f t="shared" si="11"/>
        <v>2772.6</v>
      </c>
      <c r="T8" s="260">
        <f t="shared" si="12"/>
        <v>2772.6</v>
      </c>
      <c r="U8" s="260">
        <f t="shared" si="13"/>
        <v>1714.2</v>
      </c>
      <c r="V8" s="211">
        <v>1645</v>
      </c>
      <c r="W8" s="223">
        <v>722</v>
      </c>
      <c r="X8" s="224">
        <v>923</v>
      </c>
      <c r="Y8" s="214">
        <v>1234</v>
      </c>
      <c r="Z8" s="225">
        <v>451</v>
      </c>
      <c r="AA8" s="226">
        <v>783</v>
      </c>
      <c r="AB8" s="211">
        <v>1096</v>
      </c>
      <c r="AC8" s="223">
        <v>307</v>
      </c>
      <c r="AD8" s="224">
        <v>789</v>
      </c>
      <c r="AE8" s="214">
        <v>1098</v>
      </c>
      <c r="AF8" s="225">
        <v>308</v>
      </c>
      <c r="AG8" s="226">
        <v>790</v>
      </c>
      <c r="AH8" s="211">
        <v>666</v>
      </c>
      <c r="AI8" s="223">
        <v>150</v>
      </c>
      <c r="AJ8" s="224">
        <v>516</v>
      </c>
      <c r="AK8" s="214">
        <v>459</v>
      </c>
      <c r="AL8" s="225">
        <v>48</v>
      </c>
      <c r="AM8" s="226">
        <v>411</v>
      </c>
      <c r="AN8" s="211">
        <v>730</v>
      </c>
      <c r="AO8" s="223">
        <v>46</v>
      </c>
      <c r="AP8" s="224">
        <v>684</v>
      </c>
      <c r="AQ8" s="214">
        <v>1115</v>
      </c>
      <c r="AR8" s="225">
        <v>297</v>
      </c>
      <c r="AS8" s="226">
        <v>818</v>
      </c>
      <c r="AT8" s="211">
        <v>999</v>
      </c>
      <c r="AU8" s="223">
        <v>269</v>
      </c>
      <c r="AV8" s="224">
        <v>730</v>
      </c>
      <c r="AW8" s="214">
        <v>1894</v>
      </c>
      <c r="AX8" s="225">
        <v>757</v>
      </c>
      <c r="AY8" s="226">
        <v>1137</v>
      </c>
      <c r="AZ8" s="211">
        <v>961</v>
      </c>
      <c r="BA8" s="227">
        <v>442</v>
      </c>
      <c r="BB8" s="228">
        <v>519</v>
      </c>
      <c r="BC8" s="214">
        <v>2195</v>
      </c>
      <c r="BD8" s="210">
        <v>1053</v>
      </c>
      <c r="BE8" s="268">
        <v>1142</v>
      </c>
      <c r="BF8" s="42" t="s">
        <v>49</v>
      </c>
      <c r="BG8" s="43" t="s">
        <v>50</v>
      </c>
      <c r="BH8" s="44" t="s">
        <v>51</v>
      </c>
      <c r="BI8" s="44" t="s">
        <v>52</v>
      </c>
      <c r="BJ8" s="44" t="s">
        <v>53</v>
      </c>
      <c r="BK8" s="45"/>
    </row>
    <row r="9" spans="1:63" ht="38.25" x14ac:dyDescent="0.25">
      <c r="A9" s="35">
        <v>4</v>
      </c>
      <c r="B9" s="35" t="s">
        <v>60</v>
      </c>
      <c r="C9" s="38" t="s">
        <v>61</v>
      </c>
      <c r="D9" s="39">
        <v>40587843</v>
      </c>
      <c r="E9" s="40" t="s">
        <v>48</v>
      </c>
      <c r="F9" s="41">
        <v>8</v>
      </c>
      <c r="G9" s="255">
        <f t="shared" si="0"/>
        <v>13964.399999999998</v>
      </c>
      <c r="H9" s="256">
        <f t="shared" si="1"/>
        <v>4455</v>
      </c>
      <c r="I9" s="257">
        <f>(V9+Y9+AB9+AE9+AH9+AK9+AN9+AQ9+AT9+AW9+AZ9+BC9)*30%</f>
        <v>3615.2999999999997</v>
      </c>
      <c r="J9" s="257">
        <f t="shared" si="3"/>
        <v>3615.2999999999997</v>
      </c>
      <c r="K9" s="257">
        <f t="shared" si="4"/>
        <v>2278.7999999999997</v>
      </c>
      <c r="L9" s="259">
        <f t="shared" si="5"/>
        <v>5025.8</v>
      </c>
      <c r="M9" s="261">
        <f>SUM(AU9,AX9,BA9,BD9)</f>
        <v>1772</v>
      </c>
      <c r="N9" s="261">
        <f t="shared" si="6"/>
        <v>1261.8</v>
      </c>
      <c r="O9" s="260">
        <f t="shared" si="7"/>
        <v>1261.8</v>
      </c>
      <c r="P9" s="260">
        <f t="shared" si="8"/>
        <v>730.19999999999993</v>
      </c>
      <c r="Q9" s="260">
        <f t="shared" si="9"/>
        <v>8938.6</v>
      </c>
      <c r="R9" s="261">
        <f t="shared" si="10"/>
        <v>2683</v>
      </c>
      <c r="S9" s="260">
        <f t="shared" si="11"/>
        <v>2353.5</v>
      </c>
      <c r="T9" s="260">
        <f t="shared" si="12"/>
        <v>2353.5</v>
      </c>
      <c r="U9" s="260">
        <f t="shared" si="13"/>
        <v>1548.6</v>
      </c>
      <c r="V9" s="211">
        <v>1432</v>
      </c>
      <c r="W9" s="223">
        <v>660</v>
      </c>
      <c r="X9" s="224">
        <v>772</v>
      </c>
      <c r="Y9" s="214">
        <v>1216</v>
      </c>
      <c r="Z9" s="225">
        <v>511</v>
      </c>
      <c r="AA9" s="226">
        <v>705</v>
      </c>
      <c r="AB9" s="211">
        <v>1216</v>
      </c>
      <c r="AC9" s="223">
        <v>511</v>
      </c>
      <c r="AD9" s="224">
        <v>705</v>
      </c>
      <c r="AE9" s="214">
        <v>1032</v>
      </c>
      <c r="AF9" s="225">
        <v>339</v>
      </c>
      <c r="AG9" s="226">
        <v>693</v>
      </c>
      <c r="AH9" s="211">
        <v>829</v>
      </c>
      <c r="AI9" s="223">
        <v>182</v>
      </c>
      <c r="AJ9" s="224">
        <v>647</v>
      </c>
      <c r="AK9" s="214">
        <v>524</v>
      </c>
      <c r="AL9" s="225">
        <v>57</v>
      </c>
      <c r="AM9" s="226">
        <v>467</v>
      </c>
      <c r="AN9" s="211">
        <v>613</v>
      </c>
      <c r="AO9" s="223">
        <v>35</v>
      </c>
      <c r="AP9" s="224">
        <v>578</v>
      </c>
      <c r="AQ9" s="214">
        <v>734</v>
      </c>
      <c r="AR9" s="225">
        <v>139</v>
      </c>
      <c r="AS9" s="226">
        <v>595</v>
      </c>
      <c r="AT9" s="211">
        <v>890</v>
      </c>
      <c r="AU9" s="223">
        <v>233</v>
      </c>
      <c r="AV9" s="224">
        <v>657</v>
      </c>
      <c r="AW9" s="214">
        <v>1039</v>
      </c>
      <c r="AX9" s="225">
        <v>377</v>
      </c>
      <c r="AY9" s="226">
        <v>662</v>
      </c>
      <c r="AZ9" s="211">
        <v>1198</v>
      </c>
      <c r="BA9" s="227">
        <v>530</v>
      </c>
      <c r="BB9" s="228">
        <v>668</v>
      </c>
      <c r="BC9" s="214">
        <v>1328</v>
      </c>
      <c r="BD9" s="210">
        <v>632</v>
      </c>
      <c r="BE9" s="268">
        <v>696</v>
      </c>
      <c r="BF9" s="42" t="s">
        <v>49</v>
      </c>
      <c r="BG9" s="43" t="s">
        <v>50</v>
      </c>
      <c r="BH9" s="44" t="s">
        <v>51</v>
      </c>
      <c r="BI9" s="44" t="s">
        <v>52</v>
      </c>
      <c r="BJ9" s="44" t="s">
        <v>53</v>
      </c>
      <c r="BK9" s="45"/>
    </row>
    <row r="10" spans="1:63" ht="38.25" x14ac:dyDescent="0.25">
      <c r="A10" s="35">
        <v>5</v>
      </c>
      <c r="B10" s="35" t="s">
        <v>62</v>
      </c>
      <c r="C10" s="38" t="s">
        <v>63</v>
      </c>
      <c r="D10" s="39">
        <v>25477101</v>
      </c>
      <c r="E10" s="40" t="s">
        <v>48</v>
      </c>
      <c r="F10" s="41">
        <v>5</v>
      </c>
      <c r="G10" s="255">
        <f t="shared" si="0"/>
        <v>10073.4</v>
      </c>
      <c r="H10" s="256">
        <f t="shared" si="1"/>
        <v>3534</v>
      </c>
      <c r="I10" s="257">
        <f t="shared" si="2"/>
        <v>2533.1999999999998</v>
      </c>
      <c r="J10" s="257">
        <f t="shared" si="3"/>
        <v>2533.1999999999998</v>
      </c>
      <c r="K10" s="257">
        <f t="shared" si="4"/>
        <v>1473</v>
      </c>
      <c r="L10" s="259">
        <f t="shared" si="5"/>
        <v>3499.8999999999996</v>
      </c>
      <c r="M10" s="261">
        <f>SUM(AU10,AX10,BA10,BD10)</f>
        <v>1459</v>
      </c>
      <c r="N10" s="261">
        <f t="shared" si="6"/>
        <v>826.19999999999993</v>
      </c>
      <c r="O10" s="260">
        <f t="shared" si="7"/>
        <v>826.19999999999993</v>
      </c>
      <c r="P10" s="260">
        <f t="shared" si="8"/>
        <v>388.5</v>
      </c>
      <c r="Q10" s="260">
        <f t="shared" si="9"/>
        <v>6573.5</v>
      </c>
      <c r="R10" s="261">
        <f t="shared" si="10"/>
        <v>2075</v>
      </c>
      <c r="S10" s="260">
        <f t="shared" si="11"/>
        <v>1707</v>
      </c>
      <c r="T10" s="260">
        <f t="shared" si="12"/>
        <v>1707</v>
      </c>
      <c r="U10" s="260">
        <f t="shared" si="13"/>
        <v>1084.5</v>
      </c>
      <c r="V10" s="211">
        <v>953</v>
      </c>
      <c r="W10" s="223">
        <v>416</v>
      </c>
      <c r="X10" s="224">
        <v>537</v>
      </c>
      <c r="Y10" s="214">
        <v>731</v>
      </c>
      <c r="Z10" s="225">
        <v>266</v>
      </c>
      <c r="AA10" s="226">
        <v>465</v>
      </c>
      <c r="AB10" s="211">
        <v>669</v>
      </c>
      <c r="AC10" s="223">
        <v>201</v>
      </c>
      <c r="AD10" s="224">
        <v>468</v>
      </c>
      <c r="AE10" s="214">
        <v>521</v>
      </c>
      <c r="AF10" s="225">
        <v>103</v>
      </c>
      <c r="AG10" s="226">
        <v>418</v>
      </c>
      <c r="AH10" s="211">
        <v>414</v>
      </c>
      <c r="AI10" s="223">
        <v>58</v>
      </c>
      <c r="AJ10" s="224">
        <v>356</v>
      </c>
      <c r="AK10" s="214">
        <v>502</v>
      </c>
      <c r="AL10" s="225">
        <v>49</v>
      </c>
      <c r="AM10" s="226">
        <v>453</v>
      </c>
      <c r="AN10" s="211">
        <v>493</v>
      </c>
      <c r="AO10" s="223">
        <v>67</v>
      </c>
      <c r="AP10" s="224">
        <v>426</v>
      </c>
      <c r="AQ10" s="214">
        <v>627</v>
      </c>
      <c r="AR10" s="225">
        <v>135</v>
      </c>
      <c r="AS10" s="226">
        <v>492</v>
      </c>
      <c r="AT10" s="211">
        <v>662</v>
      </c>
      <c r="AU10" s="223">
        <v>192</v>
      </c>
      <c r="AV10" s="224">
        <v>470</v>
      </c>
      <c r="AW10" s="214">
        <v>1144</v>
      </c>
      <c r="AX10" s="225">
        <v>459</v>
      </c>
      <c r="AY10" s="226">
        <v>685</v>
      </c>
      <c r="AZ10" s="211">
        <v>629</v>
      </c>
      <c r="BA10" s="227">
        <v>292</v>
      </c>
      <c r="BB10" s="228">
        <v>337</v>
      </c>
      <c r="BC10" s="214">
        <v>1099</v>
      </c>
      <c r="BD10" s="210">
        <v>516</v>
      </c>
      <c r="BE10" s="268">
        <v>583</v>
      </c>
      <c r="BF10" s="42" t="s">
        <v>49</v>
      </c>
      <c r="BG10" s="43" t="s">
        <v>50</v>
      </c>
      <c r="BH10" s="44" t="s">
        <v>51</v>
      </c>
      <c r="BI10" s="44" t="s">
        <v>52</v>
      </c>
      <c r="BJ10" s="44" t="s">
        <v>53</v>
      </c>
      <c r="BK10" s="45"/>
    </row>
    <row r="11" spans="1:63" ht="44.25" customHeight="1" x14ac:dyDescent="0.2">
      <c r="A11" s="35">
        <v>6</v>
      </c>
      <c r="B11" s="35" t="s">
        <v>64</v>
      </c>
      <c r="C11" s="38" t="s">
        <v>65</v>
      </c>
      <c r="D11" s="39" t="s">
        <v>66</v>
      </c>
      <c r="E11" s="40" t="s">
        <v>67</v>
      </c>
      <c r="F11" s="41">
        <v>15</v>
      </c>
      <c r="G11" s="255">
        <f t="shared" si="0"/>
        <v>209.7</v>
      </c>
      <c r="H11" s="256">
        <f t="shared" si="1"/>
        <v>0</v>
      </c>
      <c r="I11" s="257">
        <f t="shared" si="2"/>
        <v>69.899999999999991</v>
      </c>
      <c r="J11" s="257">
        <f t="shared" si="3"/>
        <v>69.899999999999991</v>
      </c>
      <c r="K11" s="257">
        <f t="shared" si="4"/>
        <v>69.899999999999991</v>
      </c>
      <c r="L11" s="277" t="s">
        <v>68</v>
      </c>
      <c r="M11" s="277"/>
      <c r="N11" s="277"/>
      <c r="O11" s="277"/>
      <c r="P11" s="277"/>
      <c r="Q11" s="277"/>
      <c r="R11" s="277"/>
      <c r="S11" s="277"/>
      <c r="T11" s="262"/>
      <c r="U11" s="262"/>
      <c r="V11" s="229">
        <v>3</v>
      </c>
      <c r="W11" s="278" t="s">
        <v>68</v>
      </c>
      <c r="X11" s="278"/>
      <c r="Y11" s="231">
        <v>8</v>
      </c>
      <c r="Z11" s="279" t="s">
        <v>68</v>
      </c>
      <c r="AA11" s="279"/>
      <c r="AB11" s="229">
        <v>39</v>
      </c>
      <c r="AC11" s="278" t="s">
        <v>68</v>
      </c>
      <c r="AD11" s="278"/>
      <c r="AE11" s="231">
        <v>27</v>
      </c>
      <c r="AF11" s="279" t="s">
        <v>68</v>
      </c>
      <c r="AG11" s="279"/>
      <c r="AH11" s="229">
        <v>67</v>
      </c>
      <c r="AI11" s="278" t="s">
        <v>68</v>
      </c>
      <c r="AJ11" s="278"/>
      <c r="AK11" s="231">
        <v>49</v>
      </c>
      <c r="AL11" s="279" t="s">
        <v>68</v>
      </c>
      <c r="AM11" s="279"/>
      <c r="AN11" s="229">
        <v>40</v>
      </c>
      <c r="AO11" s="278" t="s">
        <v>68</v>
      </c>
      <c r="AP11" s="278"/>
      <c r="AQ11" s="231">
        <v>0</v>
      </c>
      <c r="AR11" s="279" t="s">
        <v>68</v>
      </c>
      <c r="AS11" s="279"/>
      <c r="AT11" s="229">
        <v>0</v>
      </c>
      <c r="AU11" s="278" t="s">
        <v>68</v>
      </c>
      <c r="AV11" s="278"/>
      <c r="AW11" s="231">
        <v>0</v>
      </c>
      <c r="AX11" s="279" t="s">
        <v>68</v>
      </c>
      <c r="AY11" s="279"/>
      <c r="AZ11" s="229">
        <v>0</v>
      </c>
      <c r="BA11" s="278" t="s">
        <v>68</v>
      </c>
      <c r="BB11" s="278"/>
      <c r="BC11" s="231">
        <v>0</v>
      </c>
      <c r="BD11" s="279" t="s">
        <v>68</v>
      </c>
      <c r="BE11" s="280"/>
      <c r="BF11" s="42" t="s">
        <v>49</v>
      </c>
      <c r="BG11" s="43" t="s">
        <v>50</v>
      </c>
      <c r="BH11" s="44" t="s">
        <v>51</v>
      </c>
      <c r="BI11" s="44" t="s">
        <v>52</v>
      </c>
      <c r="BJ11" s="44" t="s">
        <v>53</v>
      </c>
    </row>
    <row r="12" spans="1:63" ht="38.25" x14ac:dyDescent="0.25">
      <c r="A12" s="35">
        <v>7</v>
      </c>
      <c r="B12" s="35" t="s">
        <v>69</v>
      </c>
      <c r="C12" s="38" t="s">
        <v>70</v>
      </c>
      <c r="D12" s="39" t="s">
        <v>71</v>
      </c>
      <c r="E12" s="40" t="s">
        <v>48</v>
      </c>
      <c r="F12" s="41">
        <v>24</v>
      </c>
      <c r="G12" s="255">
        <f t="shared" si="0"/>
        <v>58450.200000000004</v>
      </c>
      <c r="H12" s="256">
        <f t="shared" si="1"/>
        <v>19815</v>
      </c>
      <c r="I12" s="257">
        <f t="shared" si="2"/>
        <v>14859.9</v>
      </c>
      <c r="J12" s="257">
        <f t="shared" si="3"/>
        <v>14859.9</v>
      </c>
      <c r="K12" s="257">
        <f t="shared" si="4"/>
        <v>8915.4</v>
      </c>
      <c r="L12" s="259">
        <f t="shared" si="5"/>
        <v>20459.299999999996</v>
      </c>
      <c r="M12" s="261">
        <f t="shared" ref="M12:M22" si="14">SUM(AU12,AX12,BA12,BD12)</f>
        <v>8165</v>
      </c>
      <c r="N12" s="261">
        <f t="shared" si="6"/>
        <v>4914.5999999999995</v>
      </c>
      <c r="O12" s="260">
        <f t="shared" si="7"/>
        <v>4914.5999999999995</v>
      </c>
      <c r="P12" s="260">
        <f t="shared" si="8"/>
        <v>2465.1</v>
      </c>
      <c r="Q12" s="260">
        <f t="shared" si="9"/>
        <v>37990.9</v>
      </c>
      <c r="R12" s="261">
        <f>SUM(AV12,AY12,BB12,BE12)</f>
        <v>11650</v>
      </c>
      <c r="S12" s="260">
        <f t="shared" si="11"/>
        <v>9945.2999999999993</v>
      </c>
      <c r="T12" s="260">
        <f t="shared" si="12"/>
        <v>9945.2999999999993</v>
      </c>
      <c r="U12" s="260">
        <f t="shared" si="13"/>
        <v>6450.3</v>
      </c>
      <c r="V12" s="211">
        <v>6165</v>
      </c>
      <c r="W12" s="223">
        <v>2806</v>
      </c>
      <c r="X12" s="224">
        <v>3359</v>
      </c>
      <c r="Y12" s="214">
        <v>4453</v>
      </c>
      <c r="Z12" s="225">
        <v>1659</v>
      </c>
      <c r="AA12" s="226">
        <v>2794</v>
      </c>
      <c r="AB12" s="211">
        <v>4161</v>
      </c>
      <c r="AC12" s="223">
        <v>1223</v>
      </c>
      <c r="AD12" s="224">
        <v>2938</v>
      </c>
      <c r="AE12" s="214">
        <v>3300</v>
      </c>
      <c r="AF12" s="225">
        <v>679</v>
      </c>
      <c r="AG12" s="226">
        <v>2621</v>
      </c>
      <c r="AH12" s="211">
        <v>2765</v>
      </c>
      <c r="AI12" s="223">
        <v>405</v>
      </c>
      <c r="AJ12" s="224">
        <v>2360</v>
      </c>
      <c r="AK12" s="214">
        <v>2479</v>
      </c>
      <c r="AL12" s="225">
        <v>269</v>
      </c>
      <c r="AM12" s="226">
        <v>2210</v>
      </c>
      <c r="AN12" s="211">
        <v>2885</v>
      </c>
      <c r="AO12" s="223">
        <v>418</v>
      </c>
      <c r="AP12" s="224">
        <v>2467</v>
      </c>
      <c r="AQ12" s="214">
        <v>3510</v>
      </c>
      <c r="AR12" s="225">
        <v>758</v>
      </c>
      <c r="AS12" s="226">
        <v>2752</v>
      </c>
      <c r="AT12" s="211">
        <v>4130</v>
      </c>
      <c r="AU12" s="223">
        <v>1206</v>
      </c>
      <c r="AV12" s="224">
        <v>2924</v>
      </c>
      <c r="AW12" s="214">
        <v>4948</v>
      </c>
      <c r="AX12" s="225">
        <v>1943</v>
      </c>
      <c r="AY12" s="226">
        <v>3005</v>
      </c>
      <c r="AZ12" s="211">
        <v>5236</v>
      </c>
      <c r="BA12" s="227">
        <v>2396</v>
      </c>
      <c r="BB12" s="228">
        <v>2840</v>
      </c>
      <c r="BC12" s="214">
        <v>5501</v>
      </c>
      <c r="BD12" s="210">
        <v>2620</v>
      </c>
      <c r="BE12" s="268">
        <v>2881</v>
      </c>
      <c r="BF12" s="42" t="s">
        <v>49</v>
      </c>
      <c r="BG12" s="43" t="s">
        <v>50</v>
      </c>
      <c r="BH12" s="44" t="s">
        <v>51</v>
      </c>
      <c r="BI12" s="44" t="s">
        <v>52</v>
      </c>
      <c r="BJ12" s="44" t="s">
        <v>53</v>
      </c>
      <c r="BK12" s="45"/>
    </row>
    <row r="13" spans="1:63" ht="38.25" x14ac:dyDescent="0.25">
      <c r="A13" s="35">
        <v>8</v>
      </c>
      <c r="B13" s="35" t="s">
        <v>72</v>
      </c>
      <c r="C13" s="38" t="s">
        <v>73</v>
      </c>
      <c r="D13" s="39" t="s">
        <v>74</v>
      </c>
      <c r="E13" s="40" t="s">
        <v>48</v>
      </c>
      <c r="F13" s="41">
        <v>19</v>
      </c>
      <c r="G13" s="255">
        <f t="shared" si="0"/>
        <v>38662.399999999994</v>
      </c>
      <c r="H13" s="256">
        <f t="shared" si="1"/>
        <v>13364</v>
      </c>
      <c r="I13" s="257">
        <f t="shared" si="2"/>
        <v>9769.1999999999989</v>
      </c>
      <c r="J13" s="257">
        <f t="shared" si="3"/>
        <v>9769.1999999999989</v>
      </c>
      <c r="K13" s="257">
        <f t="shared" si="4"/>
        <v>5760</v>
      </c>
      <c r="L13" s="259">
        <f t="shared" si="5"/>
        <v>13468.899999999998</v>
      </c>
      <c r="M13" s="261">
        <f t="shared" si="14"/>
        <v>5605</v>
      </c>
      <c r="N13" s="261">
        <f t="shared" si="6"/>
        <v>3181.7999999999997</v>
      </c>
      <c r="O13" s="260">
        <f t="shared" si="7"/>
        <v>3181.7999999999997</v>
      </c>
      <c r="P13" s="260">
        <f t="shared" si="8"/>
        <v>1500.3</v>
      </c>
      <c r="Q13" s="260">
        <f t="shared" si="9"/>
        <v>25193.5</v>
      </c>
      <c r="R13" s="261">
        <f t="shared" ref="R13:R22" si="15">SUM(AV13,AY13,BB13,BE13)</f>
        <v>7759</v>
      </c>
      <c r="S13" s="260">
        <f t="shared" si="11"/>
        <v>6587.4</v>
      </c>
      <c r="T13" s="260">
        <f t="shared" si="12"/>
        <v>6587.4</v>
      </c>
      <c r="U13" s="260">
        <f t="shared" si="13"/>
        <v>4259.7</v>
      </c>
      <c r="V13" s="211">
        <v>4129</v>
      </c>
      <c r="W13" s="223">
        <v>1849</v>
      </c>
      <c r="X13" s="224">
        <v>2280</v>
      </c>
      <c r="Y13" s="214">
        <v>2858</v>
      </c>
      <c r="Z13" s="225">
        <v>1063</v>
      </c>
      <c r="AA13" s="226">
        <v>1795</v>
      </c>
      <c r="AB13" s="211">
        <v>2682</v>
      </c>
      <c r="AC13" s="223">
        <v>747</v>
      </c>
      <c r="AD13" s="224">
        <v>1935</v>
      </c>
      <c r="AE13" s="214">
        <v>2108</v>
      </c>
      <c r="AF13" s="225">
        <v>381</v>
      </c>
      <c r="AG13" s="226">
        <v>1727</v>
      </c>
      <c r="AH13" s="211">
        <v>1786</v>
      </c>
      <c r="AI13" s="223">
        <v>205</v>
      </c>
      <c r="AJ13" s="224">
        <v>1581</v>
      </c>
      <c r="AK13" s="214">
        <v>1596</v>
      </c>
      <c r="AL13" s="225">
        <v>117</v>
      </c>
      <c r="AM13" s="226">
        <v>1479</v>
      </c>
      <c r="AN13" s="211">
        <v>1828</v>
      </c>
      <c r="AO13" s="223">
        <v>211</v>
      </c>
      <c r="AP13" s="224">
        <v>1617</v>
      </c>
      <c r="AQ13" s="214">
        <v>2213</v>
      </c>
      <c r="AR13" s="225">
        <v>428</v>
      </c>
      <c r="AS13" s="226">
        <v>1785</v>
      </c>
      <c r="AT13" s="211">
        <v>2582</v>
      </c>
      <c r="AU13" s="223">
        <v>756</v>
      </c>
      <c r="AV13" s="224">
        <v>1826</v>
      </c>
      <c r="AW13" s="214">
        <v>3137</v>
      </c>
      <c r="AX13" s="225">
        <v>1243</v>
      </c>
      <c r="AY13" s="226">
        <v>1894</v>
      </c>
      <c r="AZ13" s="211">
        <v>3515</v>
      </c>
      <c r="BA13" s="227">
        <v>1627</v>
      </c>
      <c r="BB13" s="228">
        <v>1888</v>
      </c>
      <c r="BC13" s="214">
        <v>4130</v>
      </c>
      <c r="BD13" s="210">
        <v>1979</v>
      </c>
      <c r="BE13" s="268">
        <v>2151</v>
      </c>
      <c r="BF13" s="42" t="s">
        <v>49</v>
      </c>
      <c r="BG13" s="43" t="s">
        <v>50</v>
      </c>
      <c r="BH13" s="44" t="s">
        <v>51</v>
      </c>
      <c r="BI13" s="44" t="s">
        <v>52</v>
      </c>
      <c r="BJ13" s="44" t="s">
        <v>53</v>
      </c>
      <c r="BK13" s="45"/>
    </row>
    <row r="14" spans="1:63" ht="38.25" x14ac:dyDescent="0.25">
      <c r="A14" s="35">
        <v>9</v>
      </c>
      <c r="B14" s="35" t="s">
        <v>75</v>
      </c>
      <c r="C14" s="38" t="s">
        <v>76</v>
      </c>
      <c r="D14" s="39" t="s">
        <v>77</v>
      </c>
      <c r="E14" s="40" t="s">
        <v>48</v>
      </c>
      <c r="F14" s="41">
        <v>8</v>
      </c>
      <c r="G14" s="255">
        <f t="shared" si="0"/>
        <v>13313.7</v>
      </c>
      <c r="H14" s="256">
        <f t="shared" si="1"/>
        <v>5103</v>
      </c>
      <c r="I14" s="257">
        <f t="shared" si="2"/>
        <v>3247.2</v>
      </c>
      <c r="J14" s="257">
        <f t="shared" si="3"/>
        <v>3247.2</v>
      </c>
      <c r="K14" s="257">
        <f t="shared" si="4"/>
        <v>1716.3</v>
      </c>
      <c r="L14" s="259">
        <f t="shared" si="5"/>
        <v>5007.2999999999993</v>
      </c>
      <c r="M14" s="261">
        <f t="shared" si="14"/>
        <v>2121</v>
      </c>
      <c r="N14" s="261">
        <f t="shared" si="6"/>
        <v>1174.2</v>
      </c>
      <c r="O14" s="260">
        <f t="shared" si="7"/>
        <v>1174.2</v>
      </c>
      <c r="P14" s="260">
        <f t="shared" si="8"/>
        <v>537.9</v>
      </c>
      <c r="Q14" s="260">
        <f t="shared" si="9"/>
        <v>8306.4</v>
      </c>
      <c r="R14" s="261">
        <f t="shared" si="15"/>
        <v>2982</v>
      </c>
      <c r="S14" s="260">
        <f t="shared" si="11"/>
        <v>2073</v>
      </c>
      <c r="T14" s="260">
        <f t="shared" si="12"/>
        <v>2073</v>
      </c>
      <c r="U14" s="260">
        <f t="shared" si="13"/>
        <v>1178.3999999999999</v>
      </c>
      <c r="V14" s="211">
        <v>1099</v>
      </c>
      <c r="W14" s="223">
        <v>452</v>
      </c>
      <c r="X14" s="224">
        <v>647</v>
      </c>
      <c r="Y14" s="214">
        <v>718</v>
      </c>
      <c r="Z14" s="225">
        <v>202</v>
      </c>
      <c r="AA14" s="226">
        <v>516</v>
      </c>
      <c r="AB14" s="211">
        <v>821</v>
      </c>
      <c r="AC14" s="223">
        <v>211</v>
      </c>
      <c r="AD14" s="224">
        <v>610</v>
      </c>
      <c r="AE14" s="214">
        <v>462</v>
      </c>
      <c r="AF14" s="225">
        <v>149</v>
      </c>
      <c r="AG14" s="226">
        <v>313</v>
      </c>
      <c r="AH14" s="211">
        <v>694</v>
      </c>
      <c r="AI14" s="223">
        <v>253</v>
      </c>
      <c r="AJ14" s="224">
        <v>441</v>
      </c>
      <c r="AK14" s="214">
        <v>522</v>
      </c>
      <c r="AL14" s="225">
        <v>320</v>
      </c>
      <c r="AM14" s="226">
        <v>202</v>
      </c>
      <c r="AN14" s="211">
        <v>635</v>
      </c>
      <c r="AO14" s="223">
        <v>69</v>
      </c>
      <c r="AP14" s="224">
        <v>566</v>
      </c>
      <c r="AQ14" s="214">
        <v>770</v>
      </c>
      <c r="AR14" s="225">
        <v>137</v>
      </c>
      <c r="AS14" s="226">
        <v>633</v>
      </c>
      <c r="AT14" s="211">
        <v>1036</v>
      </c>
      <c r="AU14" s="223">
        <v>290</v>
      </c>
      <c r="AV14" s="224">
        <v>746</v>
      </c>
      <c r="AW14" s="214">
        <v>1354</v>
      </c>
      <c r="AX14" s="225">
        <v>540</v>
      </c>
      <c r="AY14" s="226">
        <v>814</v>
      </c>
      <c r="AZ14" s="211">
        <v>1335</v>
      </c>
      <c r="BA14" s="227">
        <v>626</v>
      </c>
      <c r="BB14" s="228">
        <v>709</v>
      </c>
      <c r="BC14" s="214">
        <v>1378</v>
      </c>
      <c r="BD14" s="210">
        <v>665</v>
      </c>
      <c r="BE14" s="268">
        <v>713</v>
      </c>
      <c r="BF14" s="42" t="s">
        <v>49</v>
      </c>
      <c r="BG14" s="43" t="s">
        <v>50</v>
      </c>
      <c r="BH14" s="44" t="s">
        <v>51</v>
      </c>
      <c r="BI14" s="44" t="s">
        <v>52</v>
      </c>
      <c r="BJ14" s="44" t="s">
        <v>53</v>
      </c>
      <c r="BK14" s="45"/>
    </row>
    <row r="15" spans="1:63" ht="38.25" x14ac:dyDescent="0.25">
      <c r="A15" s="35">
        <v>10</v>
      </c>
      <c r="B15" s="35" t="s">
        <v>78</v>
      </c>
      <c r="C15" s="38" t="s">
        <v>79</v>
      </c>
      <c r="D15" s="39" t="s">
        <v>80</v>
      </c>
      <c r="E15" s="40" t="s">
        <v>48</v>
      </c>
      <c r="F15" s="41">
        <v>5</v>
      </c>
      <c r="G15" s="255">
        <f t="shared" si="0"/>
        <v>16340.7</v>
      </c>
      <c r="H15" s="256">
        <f t="shared" si="1"/>
        <v>5817</v>
      </c>
      <c r="I15" s="257">
        <f t="shared" si="2"/>
        <v>4089.6</v>
      </c>
      <c r="J15" s="257">
        <f t="shared" si="3"/>
        <v>4089.6</v>
      </c>
      <c r="K15" s="257">
        <f t="shared" si="4"/>
        <v>2344.5</v>
      </c>
      <c r="L15" s="259">
        <f t="shared" si="5"/>
        <v>5373</v>
      </c>
      <c r="M15" s="261">
        <f t="shared" si="14"/>
        <v>2367</v>
      </c>
      <c r="N15" s="261">
        <f t="shared" si="6"/>
        <v>1238.7</v>
      </c>
      <c r="O15" s="260">
        <f t="shared" si="7"/>
        <v>1238.7</v>
      </c>
      <c r="P15" s="260">
        <f t="shared" si="8"/>
        <v>528.6</v>
      </c>
      <c r="Q15" s="260">
        <f t="shared" si="9"/>
        <v>10967.699999999999</v>
      </c>
      <c r="R15" s="261">
        <f t="shared" si="15"/>
        <v>3450</v>
      </c>
      <c r="S15" s="260">
        <f t="shared" si="11"/>
        <v>2850.9</v>
      </c>
      <c r="T15" s="260">
        <f t="shared" si="12"/>
        <v>2850.9</v>
      </c>
      <c r="U15" s="260">
        <f t="shared" si="13"/>
        <v>1815.8999999999999</v>
      </c>
      <c r="V15" s="211">
        <v>1127</v>
      </c>
      <c r="W15" s="223">
        <v>448</v>
      </c>
      <c r="X15" s="224">
        <v>679</v>
      </c>
      <c r="Y15" s="214">
        <v>1274</v>
      </c>
      <c r="Z15" s="225">
        <v>387</v>
      </c>
      <c r="AA15" s="226">
        <v>887</v>
      </c>
      <c r="AB15" s="211">
        <v>1028</v>
      </c>
      <c r="AC15" s="223">
        <v>181</v>
      </c>
      <c r="AD15" s="224">
        <v>847</v>
      </c>
      <c r="AE15" s="214">
        <v>866</v>
      </c>
      <c r="AF15" s="225">
        <v>216</v>
      </c>
      <c r="AG15" s="226">
        <v>650</v>
      </c>
      <c r="AH15" s="211">
        <v>722</v>
      </c>
      <c r="AI15" s="223">
        <v>129</v>
      </c>
      <c r="AJ15" s="224">
        <v>593</v>
      </c>
      <c r="AK15" s="214">
        <v>782</v>
      </c>
      <c r="AL15" s="225">
        <v>93</v>
      </c>
      <c r="AM15" s="226">
        <v>689</v>
      </c>
      <c r="AN15" s="211">
        <v>937</v>
      </c>
      <c r="AO15" s="223">
        <v>103</v>
      </c>
      <c r="AP15" s="224">
        <v>834</v>
      </c>
      <c r="AQ15" s="214">
        <v>1079</v>
      </c>
      <c r="AR15" s="225">
        <v>205</v>
      </c>
      <c r="AS15" s="226">
        <v>874</v>
      </c>
      <c r="AT15" s="211">
        <v>1300</v>
      </c>
      <c r="AU15" s="223">
        <v>351</v>
      </c>
      <c r="AV15" s="224">
        <v>949</v>
      </c>
      <c r="AW15" s="214">
        <v>1434</v>
      </c>
      <c r="AX15" s="225">
        <v>559</v>
      </c>
      <c r="AY15" s="226">
        <v>875</v>
      </c>
      <c r="AZ15" s="211">
        <v>1572</v>
      </c>
      <c r="BA15" s="227">
        <v>732</v>
      </c>
      <c r="BB15" s="228">
        <v>840</v>
      </c>
      <c r="BC15" s="214">
        <v>1511</v>
      </c>
      <c r="BD15" s="210">
        <v>725</v>
      </c>
      <c r="BE15" s="268">
        <v>786</v>
      </c>
      <c r="BF15" s="42" t="s">
        <v>49</v>
      </c>
      <c r="BG15" s="43" t="s">
        <v>50</v>
      </c>
      <c r="BH15" s="44" t="s">
        <v>51</v>
      </c>
      <c r="BI15" s="44" t="s">
        <v>52</v>
      </c>
      <c r="BJ15" s="44" t="s">
        <v>53</v>
      </c>
      <c r="BK15" s="45"/>
    </row>
    <row r="16" spans="1:63" ht="38.25" x14ac:dyDescent="0.25">
      <c r="A16" s="35">
        <v>11</v>
      </c>
      <c r="B16" s="35" t="s">
        <v>81</v>
      </c>
      <c r="C16" s="38" t="s">
        <v>82</v>
      </c>
      <c r="D16" s="39" t="s">
        <v>83</v>
      </c>
      <c r="E16" s="40" t="s">
        <v>48</v>
      </c>
      <c r="F16" s="41">
        <v>6</v>
      </c>
      <c r="G16" s="255">
        <f t="shared" si="0"/>
        <v>18819.099999999999</v>
      </c>
      <c r="H16" s="256">
        <f t="shared" si="1"/>
        <v>6628</v>
      </c>
      <c r="I16" s="257">
        <f t="shared" si="2"/>
        <v>4726.5</v>
      </c>
      <c r="J16" s="257">
        <f t="shared" si="3"/>
        <v>4726.5</v>
      </c>
      <c r="K16" s="257">
        <f t="shared" si="4"/>
        <v>2738.1</v>
      </c>
      <c r="L16" s="259">
        <f t="shared" si="5"/>
        <v>6274.8</v>
      </c>
      <c r="M16" s="261">
        <f t="shared" si="14"/>
        <v>2565</v>
      </c>
      <c r="N16" s="261">
        <f t="shared" si="6"/>
        <v>1493.1</v>
      </c>
      <c r="O16" s="260">
        <f t="shared" si="7"/>
        <v>1493.1</v>
      </c>
      <c r="P16" s="260">
        <f t="shared" si="8"/>
        <v>723.6</v>
      </c>
      <c r="Q16" s="260">
        <f t="shared" si="9"/>
        <v>12544.3</v>
      </c>
      <c r="R16" s="261">
        <f t="shared" si="15"/>
        <v>4063</v>
      </c>
      <c r="S16" s="260">
        <f t="shared" si="11"/>
        <v>3233.4</v>
      </c>
      <c r="T16" s="260">
        <f t="shared" si="12"/>
        <v>3233.4</v>
      </c>
      <c r="U16" s="260">
        <f t="shared" si="13"/>
        <v>2014.5</v>
      </c>
      <c r="V16" s="211">
        <v>1693</v>
      </c>
      <c r="W16" s="223">
        <v>745</v>
      </c>
      <c r="X16" s="224">
        <v>948</v>
      </c>
      <c r="Y16" s="214">
        <v>1532</v>
      </c>
      <c r="Z16" s="225">
        <v>597</v>
      </c>
      <c r="AA16" s="226">
        <v>935</v>
      </c>
      <c r="AB16" s="211">
        <v>0</v>
      </c>
      <c r="AC16" s="223">
        <v>0</v>
      </c>
      <c r="AD16" s="224">
        <v>0</v>
      </c>
      <c r="AE16" s="214">
        <v>1323</v>
      </c>
      <c r="AF16" s="225">
        <v>330</v>
      </c>
      <c r="AG16" s="226">
        <v>993</v>
      </c>
      <c r="AH16" s="211">
        <v>809</v>
      </c>
      <c r="AI16" s="223">
        <v>145</v>
      </c>
      <c r="AJ16" s="224">
        <v>664</v>
      </c>
      <c r="AK16" s="214">
        <v>618</v>
      </c>
      <c r="AL16" s="225">
        <v>76</v>
      </c>
      <c r="AM16" s="226">
        <v>542</v>
      </c>
      <c r="AN16" s="211">
        <v>986</v>
      </c>
      <c r="AO16" s="223">
        <v>108</v>
      </c>
      <c r="AP16" s="224">
        <v>878</v>
      </c>
      <c r="AQ16" s="214">
        <v>2166</v>
      </c>
      <c r="AR16" s="225">
        <v>411</v>
      </c>
      <c r="AS16" s="226">
        <v>1755</v>
      </c>
      <c r="AT16" s="211">
        <v>2163</v>
      </c>
      <c r="AU16" s="223">
        <v>584</v>
      </c>
      <c r="AV16" s="224">
        <v>1579</v>
      </c>
      <c r="AW16" s="214">
        <v>1458</v>
      </c>
      <c r="AX16" s="225">
        <v>568</v>
      </c>
      <c r="AY16" s="226">
        <v>890</v>
      </c>
      <c r="AZ16" s="211">
        <v>1469</v>
      </c>
      <c r="BA16" s="227">
        <v>675</v>
      </c>
      <c r="BB16" s="228">
        <v>794</v>
      </c>
      <c r="BC16" s="214">
        <v>1538</v>
      </c>
      <c r="BD16" s="210">
        <v>738</v>
      </c>
      <c r="BE16" s="268">
        <v>800</v>
      </c>
      <c r="BF16" s="42" t="s">
        <v>49</v>
      </c>
      <c r="BG16" s="43" t="s">
        <v>50</v>
      </c>
      <c r="BH16" s="44" t="s">
        <v>51</v>
      </c>
      <c r="BI16" s="44" t="s">
        <v>52</v>
      </c>
      <c r="BJ16" s="44" t="s">
        <v>53</v>
      </c>
      <c r="BK16" s="45"/>
    </row>
    <row r="17" spans="1:63" ht="38.25" x14ac:dyDescent="0.25">
      <c r="A17" s="35">
        <v>12</v>
      </c>
      <c r="B17" s="35" t="s">
        <v>84</v>
      </c>
      <c r="C17" s="38" t="s">
        <v>85</v>
      </c>
      <c r="D17" s="39" t="s">
        <v>86</v>
      </c>
      <c r="E17" s="40" t="s">
        <v>48</v>
      </c>
      <c r="F17" s="41">
        <v>5</v>
      </c>
      <c r="G17" s="255">
        <f t="shared" si="0"/>
        <v>20285.3</v>
      </c>
      <c r="H17" s="256">
        <f t="shared" si="1"/>
        <v>7478</v>
      </c>
      <c r="I17" s="257">
        <f t="shared" si="2"/>
        <v>5016.8999999999996</v>
      </c>
      <c r="J17" s="257">
        <f t="shared" si="3"/>
        <v>5016.8999999999996</v>
      </c>
      <c r="K17" s="257">
        <f t="shared" si="4"/>
        <v>2773.5</v>
      </c>
      <c r="L17" s="259">
        <f t="shared" si="5"/>
        <v>7099.2999999999993</v>
      </c>
      <c r="M17" s="261">
        <f t="shared" si="14"/>
        <v>3001</v>
      </c>
      <c r="N17" s="261">
        <f t="shared" si="6"/>
        <v>1666.2</v>
      </c>
      <c r="O17" s="260">
        <f t="shared" si="7"/>
        <v>1666.2</v>
      </c>
      <c r="P17" s="260">
        <f t="shared" si="8"/>
        <v>765.9</v>
      </c>
      <c r="Q17" s="260">
        <f t="shared" si="9"/>
        <v>13186</v>
      </c>
      <c r="R17" s="261">
        <f t="shared" si="15"/>
        <v>4477</v>
      </c>
      <c r="S17" s="260">
        <f t="shared" si="11"/>
        <v>3350.7</v>
      </c>
      <c r="T17" s="260">
        <f t="shared" si="12"/>
        <v>3350.7</v>
      </c>
      <c r="U17" s="260">
        <f t="shared" si="13"/>
        <v>2007.6</v>
      </c>
      <c r="V17" s="211">
        <v>1828</v>
      </c>
      <c r="W17" s="223">
        <v>804</v>
      </c>
      <c r="X17" s="224">
        <v>1024</v>
      </c>
      <c r="Y17" s="214">
        <v>1414</v>
      </c>
      <c r="Z17" s="225">
        <v>551</v>
      </c>
      <c r="AA17" s="226">
        <v>863</v>
      </c>
      <c r="AB17" s="211">
        <v>1128</v>
      </c>
      <c r="AC17" s="223">
        <v>338</v>
      </c>
      <c r="AD17" s="224">
        <v>790</v>
      </c>
      <c r="AE17" s="214">
        <v>1194</v>
      </c>
      <c r="AF17" s="225">
        <v>298</v>
      </c>
      <c r="AG17" s="226">
        <v>896</v>
      </c>
      <c r="AH17" s="211">
        <v>827</v>
      </c>
      <c r="AI17" s="223">
        <v>148</v>
      </c>
      <c r="AJ17" s="224">
        <v>679</v>
      </c>
      <c r="AK17" s="214">
        <v>941</v>
      </c>
      <c r="AL17" s="225">
        <v>119</v>
      </c>
      <c r="AM17" s="226">
        <v>822</v>
      </c>
      <c r="AN17" s="211">
        <v>835</v>
      </c>
      <c r="AO17" s="223">
        <v>91</v>
      </c>
      <c r="AP17" s="224">
        <v>744</v>
      </c>
      <c r="AQ17" s="214">
        <v>1078</v>
      </c>
      <c r="AR17" s="225">
        <v>204</v>
      </c>
      <c r="AS17" s="226">
        <v>874</v>
      </c>
      <c r="AT17" s="211">
        <v>1875</v>
      </c>
      <c r="AU17" s="223">
        <v>506</v>
      </c>
      <c r="AV17" s="224">
        <v>1369</v>
      </c>
      <c r="AW17" s="214">
        <v>1823</v>
      </c>
      <c r="AX17" s="225">
        <v>710</v>
      </c>
      <c r="AY17" s="226">
        <v>1113</v>
      </c>
      <c r="AZ17" s="211">
        <v>1454</v>
      </c>
      <c r="BA17" s="227">
        <v>669</v>
      </c>
      <c r="BB17" s="228">
        <v>785</v>
      </c>
      <c r="BC17" s="214">
        <v>2326</v>
      </c>
      <c r="BD17" s="210">
        <v>1116</v>
      </c>
      <c r="BE17" s="268">
        <v>1210</v>
      </c>
      <c r="BF17" s="42" t="s">
        <v>49</v>
      </c>
      <c r="BG17" s="43" t="s">
        <v>50</v>
      </c>
      <c r="BH17" s="44" t="s">
        <v>51</v>
      </c>
      <c r="BI17" s="44" t="s">
        <v>52</v>
      </c>
      <c r="BJ17" s="44" t="s">
        <v>53</v>
      </c>
      <c r="BK17" s="45"/>
    </row>
    <row r="18" spans="1:63" ht="38.25" x14ac:dyDescent="0.25">
      <c r="A18" s="35">
        <v>13</v>
      </c>
      <c r="B18" s="35" t="s">
        <v>87</v>
      </c>
      <c r="C18" s="38" t="s">
        <v>88</v>
      </c>
      <c r="D18" s="39" t="s">
        <v>89</v>
      </c>
      <c r="E18" s="40" t="s">
        <v>48</v>
      </c>
      <c r="F18" s="41">
        <v>38</v>
      </c>
      <c r="G18" s="255">
        <f t="shared" si="0"/>
        <v>11621</v>
      </c>
      <c r="H18" s="256">
        <f t="shared" si="1"/>
        <v>4031</v>
      </c>
      <c r="I18" s="257">
        <f t="shared" si="2"/>
        <v>2933.1</v>
      </c>
      <c r="J18" s="257">
        <f t="shared" si="3"/>
        <v>2933.1</v>
      </c>
      <c r="K18" s="257">
        <f t="shared" si="4"/>
        <v>1723.8</v>
      </c>
      <c r="L18" s="259">
        <f t="shared" si="5"/>
        <v>4082.4</v>
      </c>
      <c r="M18" s="261">
        <f t="shared" si="14"/>
        <v>1656</v>
      </c>
      <c r="N18" s="261">
        <f t="shared" si="6"/>
        <v>974.4</v>
      </c>
      <c r="O18" s="260">
        <f t="shared" si="7"/>
        <v>974.4</v>
      </c>
      <c r="P18" s="260">
        <f t="shared" si="8"/>
        <v>477.59999999999997</v>
      </c>
      <c r="Q18" s="260">
        <f t="shared" si="9"/>
        <v>7538.5999999999995</v>
      </c>
      <c r="R18" s="261">
        <f t="shared" si="15"/>
        <v>2375</v>
      </c>
      <c r="S18" s="260">
        <f t="shared" si="11"/>
        <v>1958.6999999999998</v>
      </c>
      <c r="T18" s="260">
        <f t="shared" si="12"/>
        <v>1958.6999999999998</v>
      </c>
      <c r="U18" s="260">
        <f t="shared" si="13"/>
        <v>1246.2</v>
      </c>
      <c r="V18" s="211">
        <v>1157</v>
      </c>
      <c r="W18" s="223">
        <v>509</v>
      </c>
      <c r="X18" s="224">
        <v>648</v>
      </c>
      <c r="Y18" s="214">
        <v>851</v>
      </c>
      <c r="Z18" s="225">
        <v>331</v>
      </c>
      <c r="AA18" s="226">
        <v>520</v>
      </c>
      <c r="AB18" s="211">
        <v>825</v>
      </c>
      <c r="AC18" s="223">
        <v>247</v>
      </c>
      <c r="AD18" s="224">
        <v>578</v>
      </c>
      <c r="AE18" s="214">
        <v>651</v>
      </c>
      <c r="AF18" s="225">
        <v>162</v>
      </c>
      <c r="AG18" s="226">
        <v>489</v>
      </c>
      <c r="AH18" s="211">
        <v>551</v>
      </c>
      <c r="AI18" s="223">
        <v>99</v>
      </c>
      <c r="AJ18" s="224">
        <v>452</v>
      </c>
      <c r="AK18" s="214">
        <v>483</v>
      </c>
      <c r="AL18" s="225">
        <v>57</v>
      </c>
      <c r="AM18" s="226">
        <v>426</v>
      </c>
      <c r="AN18" s="211">
        <v>561</v>
      </c>
      <c r="AO18" s="223">
        <v>61</v>
      </c>
      <c r="AP18" s="224">
        <v>500</v>
      </c>
      <c r="AQ18" s="214">
        <v>667</v>
      </c>
      <c r="AR18" s="225">
        <v>126</v>
      </c>
      <c r="AS18" s="226">
        <v>541</v>
      </c>
      <c r="AT18" s="211">
        <v>794</v>
      </c>
      <c r="AU18" s="223">
        <v>214</v>
      </c>
      <c r="AV18" s="224">
        <v>580</v>
      </c>
      <c r="AW18" s="214">
        <v>979</v>
      </c>
      <c r="AX18" s="225">
        <v>381</v>
      </c>
      <c r="AY18" s="226">
        <v>598</v>
      </c>
      <c r="AZ18" s="211">
        <v>1104</v>
      </c>
      <c r="BA18" s="227">
        <v>507</v>
      </c>
      <c r="BB18" s="228">
        <v>597</v>
      </c>
      <c r="BC18" s="214">
        <v>1154</v>
      </c>
      <c r="BD18" s="210">
        <v>554</v>
      </c>
      <c r="BE18" s="268">
        <v>600</v>
      </c>
      <c r="BF18" s="42" t="s">
        <v>49</v>
      </c>
      <c r="BG18" s="43" t="s">
        <v>50</v>
      </c>
      <c r="BH18" s="44" t="s">
        <v>51</v>
      </c>
      <c r="BI18" s="44" t="s">
        <v>52</v>
      </c>
      <c r="BJ18" s="44" t="s">
        <v>53</v>
      </c>
      <c r="BK18" s="45"/>
    </row>
    <row r="19" spans="1:63" ht="38.25" x14ac:dyDescent="0.25">
      <c r="A19" s="35">
        <v>14</v>
      </c>
      <c r="B19" s="35" t="s">
        <v>90</v>
      </c>
      <c r="C19" s="38" t="s">
        <v>91</v>
      </c>
      <c r="D19" s="39" t="s">
        <v>92</v>
      </c>
      <c r="E19" s="40" t="s">
        <v>48</v>
      </c>
      <c r="F19" s="41">
        <v>5</v>
      </c>
      <c r="G19" s="255">
        <f t="shared" si="0"/>
        <v>14026.600000000002</v>
      </c>
      <c r="H19" s="256">
        <f t="shared" si="1"/>
        <v>4900</v>
      </c>
      <c r="I19" s="257">
        <f t="shared" si="2"/>
        <v>3532.2</v>
      </c>
      <c r="J19" s="257">
        <f t="shared" si="3"/>
        <v>3532.2</v>
      </c>
      <c r="K19" s="257">
        <f t="shared" si="4"/>
        <v>2062.1999999999998</v>
      </c>
      <c r="L19" s="259">
        <f t="shared" si="5"/>
        <v>4921.7999999999993</v>
      </c>
      <c r="M19" s="261">
        <f t="shared" si="14"/>
        <v>2013</v>
      </c>
      <c r="N19" s="261">
        <f t="shared" si="6"/>
        <v>1170.8999999999999</v>
      </c>
      <c r="O19" s="260">
        <f t="shared" si="7"/>
        <v>1170.8999999999999</v>
      </c>
      <c r="P19" s="260">
        <f t="shared" si="8"/>
        <v>567</v>
      </c>
      <c r="Q19" s="260">
        <f t="shared" si="9"/>
        <v>9104.7999999999993</v>
      </c>
      <c r="R19" s="261">
        <f t="shared" si="15"/>
        <v>2887</v>
      </c>
      <c r="S19" s="260">
        <f t="shared" si="11"/>
        <v>2361.2999999999997</v>
      </c>
      <c r="T19" s="260">
        <f t="shared" si="12"/>
        <v>2361.2999999999997</v>
      </c>
      <c r="U19" s="260">
        <f t="shared" si="13"/>
        <v>1495.2</v>
      </c>
      <c r="V19" s="211">
        <v>1329</v>
      </c>
      <c r="W19" s="223">
        <v>585</v>
      </c>
      <c r="X19" s="224">
        <v>744</v>
      </c>
      <c r="Y19" s="214">
        <v>937</v>
      </c>
      <c r="Z19" s="225">
        <v>365</v>
      </c>
      <c r="AA19" s="226">
        <v>572</v>
      </c>
      <c r="AB19" s="211">
        <v>1035</v>
      </c>
      <c r="AC19" s="223">
        <v>310</v>
      </c>
      <c r="AD19" s="224">
        <v>725</v>
      </c>
      <c r="AE19" s="214">
        <v>915</v>
      </c>
      <c r="AF19" s="225">
        <v>228</v>
      </c>
      <c r="AG19" s="226">
        <v>687</v>
      </c>
      <c r="AH19" s="211">
        <v>601</v>
      </c>
      <c r="AI19" s="223">
        <v>108</v>
      </c>
      <c r="AJ19" s="224">
        <v>493</v>
      </c>
      <c r="AK19" s="214">
        <v>519</v>
      </c>
      <c r="AL19" s="225">
        <v>62</v>
      </c>
      <c r="AM19" s="226">
        <v>457</v>
      </c>
      <c r="AN19" s="211">
        <v>736</v>
      </c>
      <c r="AO19" s="223">
        <v>80</v>
      </c>
      <c r="AP19" s="224">
        <v>656</v>
      </c>
      <c r="AQ19" s="214">
        <v>802</v>
      </c>
      <c r="AR19" s="225">
        <v>152</v>
      </c>
      <c r="AS19" s="226">
        <v>650</v>
      </c>
      <c r="AT19" s="211">
        <v>940</v>
      </c>
      <c r="AU19" s="223">
        <v>254</v>
      </c>
      <c r="AV19" s="224">
        <v>686</v>
      </c>
      <c r="AW19" s="214">
        <v>1311</v>
      </c>
      <c r="AX19" s="225">
        <v>511</v>
      </c>
      <c r="AY19" s="226">
        <v>800</v>
      </c>
      <c r="AZ19" s="211">
        <v>1186</v>
      </c>
      <c r="BA19" s="227">
        <v>546</v>
      </c>
      <c r="BB19" s="228">
        <v>640</v>
      </c>
      <c r="BC19" s="214">
        <v>1463</v>
      </c>
      <c r="BD19" s="210">
        <v>702</v>
      </c>
      <c r="BE19" s="268">
        <v>761</v>
      </c>
      <c r="BF19" s="42" t="s">
        <v>49</v>
      </c>
      <c r="BG19" s="43" t="s">
        <v>50</v>
      </c>
      <c r="BH19" s="44" t="s">
        <v>51</v>
      </c>
      <c r="BI19" s="44" t="s">
        <v>52</v>
      </c>
      <c r="BJ19" s="44" t="s">
        <v>53</v>
      </c>
      <c r="BK19" s="45"/>
    </row>
    <row r="20" spans="1:63" ht="38.25" x14ac:dyDescent="0.25">
      <c r="A20" s="35">
        <v>15</v>
      </c>
      <c r="B20" s="35" t="s">
        <v>93</v>
      </c>
      <c r="C20" s="38" t="s">
        <v>94</v>
      </c>
      <c r="D20" s="39" t="s">
        <v>95</v>
      </c>
      <c r="E20" s="40" t="s">
        <v>48</v>
      </c>
      <c r="F20" s="41">
        <v>8</v>
      </c>
      <c r="G20" s="255">
        <f t="shared" si="0"/>
        <v>12117.099999999999</v>
      </c>
      <c r="H20" s="256">
        <f t="shared" si="1"/>
        <v>4102</v>
      </c>
      <c r="I20" s="257">
        <f t="shared" si="2"/>
        <v>3081.9</v>
      </c>
      <c r="J20" s="257">
        <f t="shared" si="3"/>
        <v>3081.9</v>
      </c>
      <c r="K20" s="257">
        <f t="shared" si="4"/>
        <v>1851.3</v>
      </c>
      <c r="L20" s="259">
        <f t="shared" si="5"/>
        <v>4222.7000000000007</v>
      </c>
      <c r="M20" s="261">
        <f t="shared" si="14"/>
        <v>1679</v>
      </c>
      <c r="N20" s="261">
        <f t="shared" si="6"/>
        <v>1015.8</v>
      </c>
      <c r="O20" s="260">
        <f t="shared" si="7"/>
        <v>1015.8</v>
      </c>
      <c r="P20" s="260">
        <f t="shared" si="8"/>
        <v>512.1</v>
      </c>
      <c r="Q20" s="260">
        <f t="shared" si="9"/>
        <v>7894.4000000000005</v>
      </c>
      <c r="R20" s="261">
        <f t="shared" si="15"/>
        <v>2423</v>
      </c>
      <c r="S20" s="260">
        <f t="shared" si="11"/>
        <v>2066.1</v>
      </c>
      <c r="T20" s="260">
        <f t="shared" si="12"/>
        <v>2066.1</v>
      </c>
      <c r="U20" s="260">
        <f t="shared" si="13"/>
        <v>1339.2</v>
      </c>
      <c r="V20" s="211">
        <v>1206</v>
      </c>
      <c r="W20" s="223">
        <v>531</v>
      </c>
      <c r="X20" s="224">
        <v>675</v>
      </c>
      <c r="Y20" s="214">
        <v>864</v>
      </c>
      <c r="Z20" s="225">
        <v>336</v>
      </c>
      <c r="AA20" s="226">
        <v>528</v>
      </c>
      <c r="AB20" s="211">
        <v>974</v>
      </c>
      <c r="AC20" s="223">
        <v>292</v>
      </c>
      <c r="AD20" s="224">
        <v>682</v>
      </c>
      <c r="AE20" s="214">
        <v>830</v>
      </c>
      <c r="AF20" s="225">
        <v>207</v>
      </c>
      <c r="AG20" s="226">
        <v>623</v>
      </c>
      <c r="AH20" s="211">
        <v>510</v>
      </c>
      <c r="AI20" s="223">
        <v>91</v>
      </c>
      <c r="AJ20" s="224">
        <v>419</v>
      </c>
      <c r="AK20" s="214">
        <v>444</v>
      </c>
      <c r="AL20" s="225">
        <v>53</v>
      </c>
      <c r="AM20" s="226">
        <v>391</v>
      </c>
      <c r="AN20" s="211">
        <v>720</v>
      </c>
      <c r="AO20" s="223">
        <v>79</v>
      </c>
      <c r="AP20" s="224">
        <v>641</v>
      </c>
      <c r="AQ20" s="214">
        <v>623</v>
      </c>
      <c r="AR20" s="225">
        <v>118</v>
      </c>
      <c r="AS20" s="226">
        <v>505</v>
      </c>
      <c r="AT20" s="211">
        <v>802</v>
      </c>
      <c r="AU20" s="223">
        <v>216</v>
      </c>
      <c r="AV20" s="224">
        <v>586</v>
      </c>
      <c r="AW20" s="214">
        <v>1124</v>
      </c>
      <c r="AX20" s="225">
        <v>438</v>
      </c>
      <c r="AY20" s="226">
        <v>686</v>
      </c>
      <c r="AZ20" s="211">
        <v>1005</v>
      </c>
      <c r="BA20" s="227">
        <v>463</v>
      </c>
      <c r="BB20" s="228">
        <v>542</v>
      </c>
      <c r="BC20" s="214">
        <v>1171</v>
      </c>
      <c r="BD20" s="210">
        <v>562</v>
      </c>
      <c r="BE20" s="268">
        <v>609</v>
      </c>
      <c r="BF20" s="42" t="s">
        <v>49</v>
      </c>
      <c r="BG20" s="43" t="s">
        <v>50</v>
      </c>
      <c r="BH20" s="44" t="s">
        <v>51</v>
      </c>
      <c r="BI20" s="44" t="s">
        <v>52</v>
      </c>
      <c r="BJ20" s="44" t="s">
        <v>53</v>
      </c>
      <c r="BK20" s="45"/>
    </row>
    <row r="21" spans="1:63" ht="38.25" x14ac:dyDescent="0.25">
      <c r="A21" s="35">
        <v>16</v>
      </c>
      <c r="B21" s="35" t="s">
        <v>96</v>
      </c>
      <c r="C21" s="38" t="s">
        <v>97</v>
      </c>
      <c r="D21" s="39" t="s">
        <v>98</v>
      </c>
      <c r="E21" s="40" t="s">
        <v>48</v>
      </c>
      <c r="F21" s="41">
        <v>12</v>
      </c>
      <c r="G21" s="255">
        <f t="shared" si="0"/>
        <v>25894.5</v>
      </c>
      <c r="H21" s="256">
        <f t="shared" si="1"/>
        <v>8772</v>
      </c>
      <c r="I21" s="257">
        <f t="shared" si="2"/>
        <v>6584.7</v>
      </c>
      <c r="J21" s="257">
        <f t="shared" si="3"/>
        <v>6584.7</v>
      </c>
      <c r="K21" s="257">
        <f t="shared" si="4"/>
        <v>3953.1</v>
      </c>
      <c r="L21" s="259">
        <f t="shared" si="5"/>
        <v>9378</v>
      </c>
      <c r="M21" s="261">
        <f t="shared" si="14"/>
        <v>3600</v>
      </c>
      <c r="N21" s="261">
        <f t="shared" si="6"/>
        <v>2286</v>
      </c>
      <c r="O21" s="260">
        <f t="shared" si="7"/>
        <v>2286</v>
      </c>
      <c r="P21" s="260">
        <f t="shared" si="8"/>
        <v>1206</v>
      </c>
      <c r="Q21" s="260">
        <f t="shared" si="9"/>
        <v>16516.5</v>
      </c>
      <c r="R21" s="261">
        <f t="shared" si="15"/>
        <v>5172</v>
      </c>
      <c r="S21" s="260">
        <f t="shared" si="11"/>
        <v>4298.7</v>
      </c>
      <c r="T21" s="260">
        <f t="shared" si="12"/>
        <v>4298.7</v>
      </c>
      <c r="U21" s="260">
        <f t="shared" si="13"/>
        <v>2747.1</v>
      </c>
      <c r="V21" s="211">
        <v>4451</v>
      </c>
      <c r="W21" s="223">
        <v>1958</v>
      </c>
      <c r="X21" s="224">
        <v>2493</v>
      </c>
      <c r="Y21" s="214">
        <v>1846</v>
      </c>
      <c r="Z21" s="225">
        <v>719</v>
      </c>
      <c r="AA21" s="226">
        <v>1127</v>
      </c>
      <c r="AB21" s="211">
        <v>1391</v>
      </c>
      <c r="AC21" s="223">
        <v>417</v>
      </c>
      <c r="AD21" s="224">
        <v>974</v>
      </c>
      <c r="AE21" s="214">
        <v>876</v>
      </c>
      <c r="AF21" s="225">
        <v>219</v>
      </c>
      <c r="AG21" s="226">
        <v>657</v>
      </c>
      <c r="AH21" s="211">
        <v>1214</v>
      </c>
      <c r="AI21" s="223">
        <v>218</v>
      </c>
      <c r="AJ21" s="224">
        <v>996</v>
      </c>
      <c r="AK21" s="214">
        <v>702</v>
      </c>
      <c r="AL21" s="225">
        <v>84</v>
      </c>
      <c r="AM21" s="226">
        <v>618</v>
      </c>
      <c r="AN21" s="211">
        <v>1331</v>
      </c>
      <c r="AO21" s="223">
        <v>146</v>
      </c>
      <c r="AP21" s="224">
        <v>1185</v>
      </c>
      <c r="AQ21" s="214">
        <v>1366</v>
      </c>
      <c r="AR21" s="225">
        <v>259</v>
      </c>
      <c r="AS21" s="226">
        <v>1107</v>
      </c>
      <c r="AT21" s="211">
        <v>1761</v>
      </c>
      <c r="AU21" s="223">
        <v>475</v>
      </c>
      <c r="AV21" s="224">
        <v>1286</v>
      </c>
      <c r="AW21" s="214">
        <v>2148</v>
      </c>
      <c r="AX21" s="225">
        <v>837</v>
      </c>
      <c r="AY21" s="226">
        <v>1311</v>
      </c>
      <c r="AZ21" s="211">
        <v>2312</v>
      </c>
      <c r="BA21" s="227">
        <v>1064</v>
      </c>
      <c r="BB21" s="228">
        <v>1248</v>
      </c>
      <c r="BC21" s="214">
        <v>2551</v>
      </c>
      <c r="BD21" s="210">
        <v>1224</v>
      </c>
      <c r="BE21" s="268">
        <v>1327</v>
      </c>
      <c r="BF21" s="42" t="s">
        <v>49</v>
      </c>
      <c r="BG21" s="43" t="s">
        <v>50</v>
      </c>
      <c r="BH21" s="44" t="s">
        <v>51</v>
      </c>
      <c r="BI21" s="44" t="s">
        <v>52</v>
      </c>
      <c r="BJ21" s="44" t="s">
        <v>53</v>
      </c>
      <c r="BK21" s="45"/>
    </row>
    <row r="22" spans="1:63" ht="38.25" x14ac:dyDescent="0.25">
      <c r="A22" s="35">
        <v>17</v>
      </c>
      <c r="B22" s="35" t="s">
        <v>99</v>
      </c>
      <c r="C22" s="38" t="s">
        <v>100</v>
      </c>
      <c r="D22" s="39" t="s">
        <v>101</v>
      </c>
      <c r="E22" s="40" t="s">
        <v>102</v>
      </c>
      <c r="F22" s="41">
        <v>1</v>
      </c>
      <c r="G22" s="255">
        <f t="shared" si="0"/>
        <v>1930.0000000000002</v>
      </c>
      <c r="H22" s="256">
        <f t="shared" si="1"/>
        <v>664</v>
      </c>
      <c r="I22" s="257">
        <f t="shared" si="2"/>
        <v>488.4</v>
      </c>
      <c r="J22" s="257">
        <f t="shared" si="3"/>
        <v>488.4</v>
      </c>
      <c r="K22" s="257">
        <f t="shared" si="4"/>
        <v>289.2</v>
      </c>
      <c r="L22" s="259">
        <f t="shared" si="5"/>
        <v>691.40000000000009</v>
      </c>
      <c r="M22" s="261">
        <f t="shared" si="14"/>
        <v>278</v>
      </c>
      <c r="N22" s="261">
        <f t="shared" si="6"/>
        <v>165.6</v>
      </c>
      <c r="O22" s="260">
        <f t="shared" si="7"/>
        <v>165.6</v>
      </c>
      <c r="P22" s="260">
        <f t="shared" si="8"/>
        <v>82.2</v>
      </c>
      <c r="Q22" s="260">
        <f t="shared" si="9"/>
        <v>1238.5999999999999</v>
      </c>
      <c r="R22" s="261">
        <f t="shared" si="15"/>
        <v>386</v>
      </c>
      <c r="S22" s="260">
        <f t="shared" si="11"/>
        <v>322.8</v>
      </c>
      <c r="T22" s="260">
        <f t="shared" si="12"/>
        <v>322.8</v>
      </c>
      <c r="U22" s="260">
        <f t="shared" si="13"/>
        <v>207</v>
      </c>
      <c r="V22" s="211">
        <v>182</v>
      </c>
      <c r="W22" s="223">
        <v>80</v>
      </c>
      <c r="X22" s="224">
        <v>102</v>
      </c>
      <c r="Y22" s="214">
        <v>135</v>
      </c>
      <c r="Z22" s="225">
        <v>53</v>
      </c>
      <c r="AA22" s="226">
        <v>82</v>
      </c>
      <c r="AB22" s="211">
        <v>123</v>
      </c>
      <c r="AC22" s="223">
        <v>37</v>
      </c>
      <c r="AD22" s="224">
        <v>86</v>
      </c>
      <c r="AE22" s="214">
        <v>95</v>
      </c>
      <c r="AF22" s="225">
        <v>23</v>
      </c>
      <c r="AG22" s="226">
        <v>72</v>
      </c>
      <c r="AH22" s="211">
        <v>42</v>
      </c>
      <c r="AI22" s="223">
        <v>13</v>
      </c>
      <c r="AJ22" s="224">
        <v>29</v>
      </c>
      <c r="AK22" s="214">
        <v>39</v>
      </c>
      <c r="AL22" s="225">
        <v>12</v>
      </c>
      <c r="AM22" s="226">
        <v>27</v>
      </c>
      <c r="AN22" s="211">
        <v>35</v>
      </c>
      <c r="AO22" s="223">
        <v>6</v>
      </c>
      <c r="AP22" s="224">
        <v>29</v>
      </c>
      <c r="AQ22" s="214">
        <v>313</v>
      </c>
      <c r="AR22" s="225">
        <v>50</v>
      </c>
      <c r="AS22" s="226">
        <v>263</v>
      </c>
      <c r="AT22" s="211">
        <v>114</v>
      </c>
      <c r="AU22" s="223">
        <v>31</v>
      </c>
      <c r="AV22" s="224">
        <v>83</v>
      </c>
      <c r="AW22" s="214">
        <v>182</v>
      </c>
      <c r="AX22" s="225">
        <v>71</v>
      </c>
      <c r="AY22" s="226">
        <v>111</v>
      </c>
      <c r="AZ22" s="211">
        <v>144</v>
      </c>
      <c r="BA22" s="227">
        <v>66</v>
      </c>
      <c r="BB22" s="228">
        <v>78</v>
      </c>
      <c r="BC22" s="214">
        <v>224</v>
      </c>
      <c r="BD22" s="210">
        <v>110</v>
      </c>
      <c r="BE22" s="268">
        <v>114</v>
      </c>
      <c r="BF22" s="42" t="s">
        <v>49</v>
      </c>
      <c r="BG22" s="43" t="s">
        <v>50</v>
      </c>
      <c r="BH22" s="44" t="s">
        <v>51</v>
      </c>
      <c r="BI22" s="44" t="s">
        <v>52</v>
      </c>
      <c r="BJ22" s="44" t="s">
        <v>53</v>
      </c>
    </row>
    <row r="23" spans="1:63" ht="39" customHeight="1" x14ac:dyDescent="0.2">
      <c r="A23" s="35">
        <v>18</v>
      </c>
      <c r="B23" s="35" t="s">
        <v>103</v>
      </c>
      <c r="C23" s="38" t="s">
        <v>104</v>
      </c>
      <c r="D23" s="39" t="s">
        <v>105</v>
      </c>
      <c r="E23" s="40" t="s">
        <v>67</v>
      </c>
      <c r="F23" s="41">
        <v>4</v>
      </c>
      <c r="G23" s="255">
        <f t="shared" si="0"/>
        <v>4152</v>
      </c>
      <c r="H23" s="256">
        <f t="shared" si="1"/>
        <v>1263</v>
      </c>
      <c r="I23" s="257">
        <f t="shared" si="2"/>
        <v>1089.3</v>
      </c>
      <c r="J23" s="257">
        <f t="shared" si="3"/>
        <v>1089.3</v>
      </c>
      <c r="K23" s="257">
        <f t="shared" si="4"/>
        <v>710.4</v>
      </c>
      <c r="L23" s="277" t="s">
        <v>68</v>
      </c>
      <c r="M23" s="277"/>
      <c r="N23" s="277"/>
      <c r="O23" s="277"/>
      <c r="P23" s="277"/>
      <c r="Q23" s="277"/>
      <c r="R23" s="277"/>
      <c r="S23" s="277"/>
      <c r="T23" s="262"/>
      <c r="U23" s="262"/>
      <c r="V23" s="229">
        <v>383</v>
      </c>
      <c r="W23" s="278" t="s">
        <v>68</v>
      </c>
      <c r="X23" s="278"/>
      <c r="Y23" s="231">
        <v>278</v>
      </c>
      <c r="Z23" s="279" t="s">
        <v>68</v>
      </c>
      <c r="AA23" s="279"/>
      <c r="AB23" s="229">
        <v>326</v>
      </c>
      <c r="AC23" s="278" t="s">
        <v>68</v>
      </c>
      <c r="AD23" s="278"/>
      <c r="AE23" s="231">
        <v>223</v>
      </c>
      <c r="AF23" s="279" t="s">
        <v>68</v>
      </c>
      <c r="AG23" s="279"/>
      <c r="AH23" s="229">
        <v>248</v>
      </c>
      <c r="AI23" s="278" t="s">
        <v>68</v>
      </c>
      <c r="AJ23" s="278"/>
      <c r="AK23" s="231">
        <v>136</v>
      </c>
      <c r="AL23" s="279" t="s">
        <v>68</v>
      </c>
      <c r="AM23" s="279"/>
      <c r="AN23" s="229">
        <v>334</v>
      </c>
      <c r="AO23" s="278" t="s">
        <v>68</v>
      </c>
      <c r="AP23" s="278"/>
      <c r="AQ23" s="231">
        <v>440</v>
      </c>
      <c r="AR23" s="279" t="s">
        <v>68</v>
      </c>
      <c r="AS23" s="279"/>
      <c r="AT23" s="229">
        <v>112</v>
      </c>
      <c r="AU23" s="278" t="s">
        <v>68</v>
      </c>
      <c r="AV23" s="278"/>
      <c r="AW23" s="231">
        <v>266</v>
      </c>
      <c r="AX23" s="279" t="s">
        <v>68</v>
      </c>
      <c r="AY23" s="279"/>
      <c r="AZ23" s="229">
        <v>307</v>
      </c>
      <c r="BA23" s="278" t="s">
        <v>68</v>
      </c>
      <c r="BB23" s="278"/>
      <c r="BC23" s="231">
        <v>578</v>
      </c>
      <c r="BD23" s="279" t="s">
        <v>68</v>
      </c>
      <c r="BE23" s="280"/>
      <c r="BF23" s="42" t="s">
        <v>49</v>
      </c>
      <c r="BG23" s="43" t="s">
        <v>50</v>
      </c>
      <c r="BH23" s="44" t="s">
        <v>51</v>
      </c>
      <c r="BI23" s="44" t="s">
        <v>52</v>
      </c>
      <c r="BJ23" s="44" t="s">
        <v>53</v>
      </c>
    </row>
    <row r="24" spans="1:63" ht="38.25" x14ac:dyDescent="0.25">
      <c r="A24" s="35">
        <v>19</v>
      </c>
      <c r="B24" s="35" t="s">
        <v>106</v>
      </c>
      <c r="C24" s="38" t="s">
        <v>107</v>
      </c>
      <c r="D24" s="39" t="s">
        <v>108</v>
      </c>
      <c r="E24" s="40" t="s">
        <v>48</v>
      </c>
      <c r="F24" s="41">
        <v>5</v>
      </c>
      <c r="G24" s="255">
        <f t="shared" si="0"/>
        <v>11686.5</v>
      </c>
      <c r="H24" s="256">
        <f t="shared" si="1"/>
        <v>4086</v>
      </c>
      <c r="I24" s="257">
        <f t="shared" si="2"/>
        <v>2942.1</v>
      </c>
      <c r="J24" s="257">
        <f t="shared" si="3"/>
        <v>2942.1</v>
      </c>
      <c r="K24" s="257">
        <f t="shared" si="4"/>
        <v>1716.3</v>
      </c>
      <c r="L24" s="259">
        <f t="shared" si="5"/>
        <v>4057.5</v>
      </c>
      <c r="M24" s="261">
        <f t="shared" ref="M24:M31" si="16">SUM(AU24,AX24,BA24,BD24)</f>
        <v>1641</v>
      </c>
      <c r="N24" s="261">
        <f t="shared" si="6"/>
        <v>969.59999999999991</v>
      </c>
      <c r="O24" s="260">
        <f t="shared" si="7"/>
        <v>969.59999999999991</v>
      </c>
      <c r="P24" s="260">
        <f t="shared" si="8"/>
        <v>477.29999999999995</v>
      </c>
      <c r="Q24" s="260">
        <f t="shared" si="9"/>
        <v>7629</v>
      </c>
      <c r="R24" s="261">
        <f t="shared" ref="R24:R31" si="17">SUM(AV24,AY24,BB24,BE24)</f>
        <v>2445</v>
      </c>
      <c r="S24" s="260">
        <f t="shared" si="11"/>
        <v>1972.5</v>
      </c>
      <c r="T24" s="260">
        <f t="shared" si="12"/>
        <v>1972.5</v>
      </c>
      <c r="U24" s="260">
        <f t="shared" si="13"/>
        <v>1239</v>
      </c>
      <c r="V24" s="211">
        <v>1107</v>
      </c>
      <c r="W24" s="223">
        <v>487</v>
      </c>
      <c r="X24" s="224">
        <v>620</v>
      </c>
      <c r="Y24" s="214">
        <v>782</v>
      </c>
      <c r="Z24" s="225">
        <v>305</v>
      </c>
      <c r="AA24" s="226">
        <v>477</v>
      </c>
      <c r="AB24" s="211">
        <v>710</v>
      </c>
      <c r="AC24" s="223">
        <v>213</v>
      </c>
      <c r="AD24" s="224">
        <v>497</v>
      </c>
      <c r="AE24" s="214">
        <v>554</v>
      </c>
      <c r="AF24" s="225">
        <v>166</v>
      </c>
      <c r="AG24" s="226">
        <v>388</v>
      </c>
      <c r="AH24" s="211">
        <v>469</v>
      </c>
      <c r="AI24" s="223">
        <v>84</v>
      </c>
      <c r="AJ24" s="224">
        <v>385</v>
      </c>
      <c r="AK24" s="214">
        <v>581</v>
      </c>
      <c r="AL24" s="225">
        <v>69</v>
      </c>
      <c r="AM24" s="226">
        <v>512</v>
      </c>
      <c r="AN24" s="211">
        <v>572</v>
      </c>
      <c r="AO24" s="223">
        <v>62</v>
      </c>
      <c r="AP24" s="224">
        <v>510</v>
      </c>
      <c r="AQ24" s="214">
        <v>946</v>
      </c>
      <c r="AR24" s="225">
        <v>205</v>
      </c>
      <c r="AS24" s="226">
        <v>741</v>
      </c>
      <c r="AT24" s="211">
        <v>782</v>
      </c>
      <c r="AU24" s="223">
        <v>211</v>
      </c>
      <c r="AV24" s="224">
        <v>571</v>
      </c>
      <c r="AW24" s="214">
        <v>1109</v>
      </c>
      <c r="AX24" s="225">
        <v>432</v>
      </c>
      <c r="AY24" s="226">
        <v>677</v>
      </c>
      <c r="AZ24" s="211">
        <v>817</v>
      </c>
      <c r="BA24" s="227">
        <v>376</v>
      </c>
      <c r="BB24" s="228">
        <v>441</v>
      </c>
      <c r="BC24" s="214">
        <v>1378</v>
      </c>
      <c r="BD24" s="210">
        <v>622</v>
      </c>
      <c r="BE24" s="268">
        <v>756</v>
      </c>
      <c r="BF24" s="42" t="s">
        <v>49</v>
      </c>
      <c r="BG24" s="43" t="s">
        <v>50</v>
      </c>
      <c r="BH24" s="44" t="s">
        <v>51</v>
      </c>
      <c r="BI24" s="44" t="s">
        <v>52</v>
      </c>
      <c r="BJ24" s="44" t="s">
        <v>53</v>
      </c>
      <c r="BK24" s="45"/>
    </row>
    <row r="25" spans="1:63" ht="38.25" x14ac:dyDescent="0.25">
      <c r="A25" s="35">
        <v>20</v>
      </c>
      <c r="B25" s="35" t="s">
        <v>109</v>
      </c>
      <c r="C25" s="38" t="s">
        <v>110</v>
      </c>
      <c r="D25" s="39" t="s">
        <v>111</v>
      </c>
      <c r="E25" s="40" t="s">
        <v>48</v>
      </c>
      <c r="F25" s="41">
        <v>8</v>
      </c>
      <c r="G25" s="255">
        <f t="shared" si="0"/>
        <v>8889.1999999999989</v>
      </c>
      <c r="H25" s="256">
        <f t="shared" si="1"/>
        <v>3200</v>
      </c>
      <c r="I25" s="257">
        <f t="shared" si="2"/>
        <v>2216.4</v>
      </c>
      <c r="J25" s="257">
        <f t="shared" si="3"/>
        <v>2216.4</v>
      </c>
      <c r="K25" s="257">
        <f t="shared" si="4"/>
        <v>1256.3999999999999</v>
      </c>
      <c r="L25" s="259">
        <f t="shared" si="5"/>
        <v>3370.5</v>
      </c>
      <c r="M25" s="261">
        <f t="shared" si="16"/>
        <v>1305</v>
      </c>
      <c r="N25" s="261">
        <f t="shared" si="6"/>
        <v>819</v>
      </c>
      <c r="O25" s="260">
        <f t="shared" si="7"/>
        <v>819</v>
      </c>
      <c r="P25" s="260">
        <f t="shared" si="8"/>
        <v>427.5</v>
      </c>
      <c r="Q25" s="260">
        <f t="shared" si="9"/>
        <v>5518.6999999999989</v>
      </c>
      <c r="R25" s="261">
        <f t="shared" si="17"/>
        <v>1895</v>
      </c>
      <c r="S25" s="260">
        <f t="shared" si="11"/>
        <v>1397.3999999999999</v>
      </c>
      <c r="T25" s="260">
        <f t="shared" si="12"/>
        <v>1397.3999999999999</v>
      </c>
      <c r="U25" s="260">
        <f t="shared" si="13"/>
        <v>828.9</v>
      </c>
      <c r="V25" s="211">
        <v>955</v>
      </c>
      <c r="W25" s="223">
        <v>420</v>
      </c>
      <c r="X25" s="224">
        <v>535</v>
      </c>
      <c r="Y25" s="214">
        <v>618</v>
      </c>
      <c r="Z25" s="225">
        <v>241</v>
      </c>
      <c r="AA25" s="226">
        <v>377</v>
      </c>
      <c r="AB25" s="211">
        <v>583</v>
      </c>
      <c r="AC25" s="223">
        <v>175</v>
      </c>
      <c r="AD25" s="224">
        <v>408</v>
      </c>
      <c r="AE25" s="214">
        <v>0</v>
      </c>
      <c r="AF25" s="225">
        <v>0</v>
      </c>
      <c r="AG25" s="226">
        <v>0</v>
      </c>
      <c r="AH25" s="211">
        <v>398</v>
      </c>
      <c r="AI25" s="223">
        <v>71</v>
      </c>
      <c r="AJ25" s="224">
        <v>327</v>
      </c>
      <c r="AK25" s="214">
        <v>478</v>
      </c>
      <c r="AL25" s="225">
        <v>57</v>
      </c>
      <c r="AM25" s="226">
        <v>421</v>
      </c>
      <c r="AN25" s="211">
        <v>459</v>
      </c>
      <c r="AO25" s="223">
        <v>50</v>
      </c>
      <c r="AP25" s="224">
        <v>409</v>
      </c>
      <c r="AQ25" s="214">
        <v>697</v>
      </c>
      <c r="AR25" s="225">
        <v>411</v>
      </c>
      <c r="AS25" s="226">
        <v>286</v>
      </c>
      <c r="AT25" s="211">
        <v>678</v>
      </c>
      <c r="AU25" s="223">
        <v>183</v>
      </c>
      <c r="AV25" s="224">
        <v>495</v>
      </c>
      <c r="AW25" s="214">
        <v>850</v>
      </c>
      <c r="AX25" s="225">
        <v>331</v>
      </c>
      <c r="AY25" s="226">
        <v>519</v>
      </c>
      <c r="AZ25" s="211">
        <v>633</v>
      </c>
      <c r="BA25" s="227">
        <v>291</v>
      </c>
      <c r="BB25" s="228">
        <v>342</v>
      </c>
      <c r="BC25" s="214">
        <v>1039</v>
      </c>
      <c r="BD25" s="210">
        <v>500</v>
      </c>
      <c r="BE25" s="268">
        <v>539</v>
      </c>
      <c r="BF25" s="42" t="s">
        <v>49</v>
      </c>
      <c r="BG25" s="43" t="s">
        <v>50</v>
      </c>
      <c r="BH25" s="44" t="s">
        <v>51</v>
      </c>
      <c r="BI25" s="44" t="s">
        <v>52</v>
      </c>
      <c r="BJ25" s="44" t="s">
        <v>53</v>
      </c>
      <c r="BK25" s="45"/>
    </row>
    <row r="26" spans="1:63" ht="38.25" x14ac:dyDescent="0.25">
      <c r="A26" s="35">
        <v>21</v>
      </c>
      <c r="B26" s="35" t="s">
        <v>112</v>
      </c>
      <c r="C26" s="38" t="s">
        <v>113</v>
      </c>
      <c r="D26" s="39">
        <v>25477072</v>
      </c>
      <c r="E26" s="40" t="s">
        <v>48</v>
      </c>
      <c r="F26" s="41">
        <v>12</v>
      </c>
      <c r="G26" s="255">
        <f t="shared" si="0"/>
        <v>18391.100000000002</v>
      </c>
      <c r="H26" s="256">
        <f t="shared" si="1"/>
        <v>6185</v>
      </c>
      <c r="I26" s="257">
        <f t="shared" si="2"/>
        <v>4687.2</v>
      </c>
      <c r="J26" s="257">
        <f t="shared" si="3"/>
        <v>4687.2</v>
      </c>
      <c r="K26" s="257">
        <f t="shared" si="4"/>
        <v>2831.7</v>
      </c>
      <c r="L26" s="259">
        <f t="shared" si="5"/>
        <v>6668</v>
      </c>
      <c r="M26" s="261">
        <f t="shared" si="16"/>
        <v>2543</v>
      </c>
      <c r="N26" s="261">
        <f t="shared" si="6"/>
        <v>1629.3</v>
      </c>
      <c r="O26" s="260">
        <f t="shared" si="7"/>
        <v>1629.3</v>
      </c>
      <c r="P26" s="260">
        <f t="shared" si="8"/>
        <v>866.4</v>
      </c>
      <c r="Q26" s="260">
        <f t="shared" si="9"/>
        <v>11723.099999999999</v>
      </c>
      <c r="R26" s="261">
        <f t="shared" si="17"/>
        <v>3642</v>
      </c>
      <c r="S26" s="260">
        <f t="shared" si="11"/>
        <v>3057.9</v>
      </c>
      <c r="T26" s="260">
        <f t="shared" si="12"/>
        <v>3057.9</v>
      </c>
      <c r="U26" s="260">
        <f t="shared" si="13"/>
        <v>1965.3</v>
      </c>
      <c r="V26" s="211">
        <v>2997</v>
      </c>
      <c r="W26" s="223">
        <v>1319</v>
      </c>
      <c r="X26" s="224">
        <v>1678</v>
      </c>
      <c r="Y26" s="214">
        <v>1277</v>
      </c>
      <c r="Z26" s="225">
        <v>498</v>
      </c>
      <c r="AA26" s="226">
        <v>779</v>
      </c>
      <c r="AB26" s="211">
        <v>1057</v>
      </c>
      <c r="AC26" s="223">
        <v>317</v>
      </c>
      <c r="AD26" s="224">
        <v>740</v>
      </c>
      <c r="AE26" s="214">
        <v>703</v>
      </c>
      <c r="AF26" s="225">
        <v>210</v>
      </c>
      <c r="AG26" s="226">
        <v>493</v>
      </c>
      <c r="AH26" s="211">
        <v>959</v>
      </c>
      <c r="AI26" s="223">
        <v>172</v>
      </c>
      <c r="AJ26" s="224">
        <v>787</v>
      </c>
      <c r="AK26" s="214">
        <v>501</v>
      </c>
      <c r="AL26" s="225">
        <v>60</v>
      </c>
      <c r="AM26" s="226">
        <v>441</v>
      </c>
      <c r="AN26" s="211">
        <v>990</v>
      </c>
      <c r="AO26" s="223">
        <v>108</v>
      </c>
      <c r="AP26" s="224">
        <v>882</v>
      </c>
      <c r="AQ26" s="214">
        <v>955</v>
      </c>
      <c r="AR26" s="225">
        <v>204</v>
      </c>
      <c r="AS26" s="226">
        <v>751</v>
      </c>
      <c r="AT26" s="211">
        <v>1282</v>
      </c>
      <c r="AU26" s="223">
        <v>346</v>
      </c>
      <c r="AV26" s="224">
        <v>936</v>
      </c>
      <c r="AW26" s="214">
        <v>1585</v>
      </c>
      <c r="AX26" s="225">
        <v>618</v>
      </c>
      <c r="AY26" s="226">
        <v>967</v>
      </c>
      <c r="AZ26" s="211">
        <v>1611</v>
      </c>
      <c r="BA26" s="227">
        <v>746</v>
      </c>
      <c r="BB26" s="228">
        <v>865</v>
      </c>
      <c r="BC26" s="214">
        <v>1707</v>
      </c>
      <c r="BD26" s="210">
        <v>833</v>
      </c>
      <c r="BE26" s="268">
        <v>874</v>
      </c>
      <c r="BF26" s="42" t="s">
        <v>49</v>
      </c>
      <c r="BG26" s="43" t="s">
        <v>50</v>
      </c>
      <c r="BH26" s="44" t="s">
        <v>51</v>
      </c>
      <c r="BI26" s="44" t="s">
        <v>52</v>
      </c>
      <c r="BJ26" s="44" t="s">
        <v>53</v>
      </c>
      <c r="BK26" s="45"/>
    </row>
    <row r="27" spans="1:63" ht="38.25" x14ac:dyDescent="0.25">
      <c r="A27" s="35">
        <v>22</v>
      </c>
      <c r="B27" s="35" t="s">
        <v>114</v>
      </c>
      <c r="C27" s="38" t="s">
        <v>115</v>
      </c>
      <c r="D27" s="39" t="s">
        <v>116</v>
      </c>
      <c r="E27" s="40" t="s">
        <v>48</v>
      </c>
      <c r="F27" s="41">
        <v>5</v>
      </c>
      <c r="G27" s="255">
        <f t="shared" si="0"/>
        <v>22692</v>
      </c>
      <c r="H27" s="256">
        <f t="shared" si="1"/>
        <v>7869</v>
      </c>
      <c r="I27" s="257">
        <f t="shared" si="2"/>
        <v>5727.9</v>
      </c>
      <c r="J27" s="257">
        <f t="shared" si="3"/>
        <v>5727.9</v>
      </c>
      <c r="K27" s="257">
        <f t="shared" si="4"/>
        <v>3367.2</v>
      </c>
      <c r="L27" s="259">
        <f t="shared" si="5"/>
        <v>7675.5</v>
      </c>
      <c r="M27" s="261">
        <f t="shared" si="16"/>
        <v>3180</v>
      </c>
      <c r="N27" s="261">
        <f t="shared" si="6"/>
        <v>1816.5</v>
      </c>
      <c r="O27" s="260">
        <f t="shared" si="7"/>
        <v>1816.5</v>
      </c>
      <c r="P27" s="260">
        <f t="shared" si="8"/>
        <v>862.5</v>
      </c>
      <c r="Q27" s="260">
        <f t="shared" si="9"/>
        <v>15016.5</v>
      </c>
      <c r="R27" s="261">
        <f t="shared" si="17"/>
        <v>4689</v>
      </c>
      <c r="S27" s="260">
        <f t="shared" si="11"/>
        <v>3911.3999999999996</v>
      </c>
      <c r="T27" s="260">
        <f t="shared" si="12"/>
        <v>3911.3999999999996</v>
      </c>
      <c r="U27" s="260">
        <f t="shared" si="13"/>
        <v>2504.6999999999998</v>
      </c>
      <c r="V27" s="211">
        <v>2120</v>
      </c>
      <c r="W27" s="223">
        <v>933</v>
      </c>
      <c r="X27" s="224">
        <v>1187</v>
      </c>
      <c r="Y27" s="214">
        <v>1574</v>
      </c>
      <c r="Z27" s="225">
        <v>613</v>
      </c>
      <c r="AA27" s="226">
        <v>961</v>
      </c>
      <c r="AB27" s="211">
        <v>1302</v>
      </c>
      <c r="AC27" s="223">
        <v>390</v>
      </c>
      <c r="AD27" s="224">
        <v>912</v>
      </c>
      <c r="AE27" s="214">
        <v>1373</v>
      </c>
      <c r="AF27" s="225">
        <v>411</v>
      </c>
      <c r="AG27" s="226">
        <v>962</v>
      </c>
      <c r="AH27" s="211">
        <v>947</v>
      </c>
      <c r="AI27" s="223">
        <v>170</v>
      </c>
      <c r="AJ27" s="224">
        <v>777</v>
      </c>
      <c r="AK27" s="214">
        <v>1071</v>
      </c>
      <c r="AL27" s="225">
        <v>128</v>
      </c>
      <c r="AM27" s="226">
        <v>943</v>
      </c>
      <c r="AN27" s="211">
        <v>950</v>
      </c>
      <c r="AO27" s="223">
        <v>104</v>
      </c>
      <c r="AP27" s="224">
        <v>846</v>
      </c>
      <c r="AQ27" s="214">
        <v>1887</v>
      </c>
      <c r="AR27" s="225">
        <v>126</v>
      </c>
      <c r="AS27" s="226">
        <v>1761</v>
      </c>
      <c r="AT27" s="211">
        <v>1493</v>
      </c>
      <c r="AU27" s="223">
        <v>403</v>
      </c>
      <c r="AV27" s="224">
        <v>1090</v>
      </c>
      <c r="AW27" s="214">
        <v>2085</v>
      </c>
      <c r="AX27" s="225">
        <v>813</v>
      </c>
      <c r="AY27" s="226">
        <v>1272</v>
      </c>
      <c r="AZ27" s="211">
        <v>1638</v>
      </c>
      <c r="BA27" s="227">
        <v>753</v>
      </c>
      <c r="BB27" s="228">
        <v>885</v>
      </c>
      <c r="BC27" s="214">
        <v>2653</v>
      </c>
      <c r="BD27" s="210">
        <v>1211</v>
      </c>
      <c r="BE27" s="268">
        <v>1442</v>
      </c>
      <c r="BF27" s="42" t="s">
        <v>49</v>
      </c>
      <c r="BG27" s="43" t="s">
        <v>50</v>
      </c>
      <c r="BH27" s="44" t="s">
        <v>51</v>
      </c>
      <c r="BI27" s="44" t="s">
        <v>52</v>
      </c>
      <c r="BJ27" s="44" t="s">
        <v>53</v>
      </c>
      <c r="BK27" s="45"/>
    </row>
    <row r="28" spans="1:63" ht="38.25" x14ac:dyDescent="0.25">
      <c r="A28" s="35">
        <v>23</v>
      </c>
      <c r="B28" s="35" t="s">
        <v>117</v>
      </c>
      <c r="C28" s="38" t="s">
        <v>118</v>
      </c>
      <c r="D28" s="39" t="s">
        <v>119</v>
      </c>
      <c r="E28" s="40" t="s">
        <v>48</v>
      </c>
      <c r="F28" s="41">
        <v>5</v>
      </c>
      <c r="G28" s="255">
        <f t="shared" si="0"/>
        <v>3420.5</v>
      </c>
      <c r="H28" s="256">
        <f t="shared" si="1"/>
        <v>1244</v>
      </c>
      <c r="I28" s="257">
        <f t="shared" si="2"/>
        <v>849.9</v>
      </c>
      <c r="J28" s="257">
        <f t="shared" si="3"/>
        <v>849.9</v>
      </c>
      <c r="K28" s="257">
        <f t="shared" si="4"/>
        <v>476.7</v>
      </c>
      <c r="L28" s="259">
        <f t="shared" si="5"/>
        <v>1252.2</v>
      </c>
      <c r="M28" s="261">
        <f t="shared" si="16"/>
        <v>471</v>
      </c>
      <c r="N28" s="261">
        <f t="shared" si="6"/>
        <v>307.5</v>
      </c>
      <c r="O28" s="260">
        <f t="shared" si="7"/>
        <v>307.5</v>
      </c>
      <c r="P28" s="260">
        <f t="shared" si="8"/>
        <v>166.2</v>
      </c>
      <c r="Q28" s="260">
        <f t="shared" si="9"/>
        <v>2168.3000000000002</v>
      </c>
      <c r="R28" s="261">
        <f t="shared" si="17"/>
        <v>773</v>
      </c>
      <c r="S28" s="260">
        <f t="shared" si="11"/>
        <v>542.4</v>
      </c>
      <c r="T28" s="260">
        <f t="shared" si="12"/>
        <v>542.4</v>
      </c>
      <c r="U28" s="260">
        <f t="shared" si="13"/>
        <v>310.5</v>
      </c>
      <c r="V28" s="211">
        <v>289</v>
      </c>
      <c r="W28" s="223">
        <v>127</v>
      </c>
      <c r="X28" s="224">
        <v>162</v>
      </c>
      <c r="Y28" s="214">
        <v>234</v>
      </c>
      <c r="Z28" s="225">
        <v>91</v>
      </c>
      <c r="AA28" s="226">
        <v>143</v>
      </c>
      <c r="AB28" s="211">
        <v>193</v>
      </c>
      <c r="AC28" s="223">
        <v>58</v>
      </c>
      <c r="AD28" s="224">
        <v>135</v>
      </c>
      <c r="AE28" s="214">
        <v>212</v>
      </c>
      <c r="AF28" s="225">
        <v>64</v>
      </c>
      <c r="AG28" s="226">
        <v>148</v>
      </c>
      <c r="AH28" s="211">
        <v>149</v>
      </c>
      <c r="AI28" s="223">
        <v>26</v>
      </c>
      <c r="AJ28" s="224">
        <v>123</v>
      </c>
      <c r="AK28" s="214">
        <v>169</v>
      </c>
      <c r="AL28" s="225">
        <v>20</v>
      </c>
      <c r="AM28" s="226">
        <v>149</v>
      </c>
      <c r="AN28" s="211">
        <v>150</v>
      </c>
      <c r="AO28" s="223">
        <v>16</v>
      </c>
      <c r="AP28" s="224">
        <v>134</v>
      </c>
      <c r="AQ28" s="214">
        <v>193</v>
      </c>
      <c r="AR28" s="225">
        <v>152</v>
      </c>
      <c r="AS28" s="226">
        <v>41</v>
      </c>
      <c r="AT28" s="211">
        <v>243</v>
      </c>
      <c r="AU28" s="223">
        <v>65</v>
      </c>
      <c r="AV28" s="224">
        <v>178</v>
      </c>
      <c r="AW28" s="214">
        <v>366</v>
      </c>
      <c r="AX28" s="225">
        <v>142</v>
      </c>
      <c r="AY28" s="226">
        <v>224</v>
      </c>
      <c r="AZ28" s="211">
        <v>243</v>
      </c>
      <c r="BA28" s="227">
        <v>111</v>
      </c>
      <c r="BB28" s="228">
        <v>132</v>
      </c>
      <c r="BC28" s="214">
        <v>392</v>
      </c>
      <c r="BD28" s="210">
        <v>153</v>
      </c>
      <c r="BE28" s="268">
        <v>239</v>
      </c>
      <c r="BF28" s="42" t="s">
        <v>49</v>
      </c>
      <c r="BG28" s="43" t="s">
        <v>50</v>
      </c>
      <c r="BH28" s="44" t="s">
        <v>51</v>
      </c>
      <c r="BI28" s="44" t="s">
        <v>52</v>
      </c>
      <c r="BJ28" s="44" t="s">
        <v>53</v>
      </c>
      <c r="BK28" s="45"/>
    </row>
    <row r="29" spans="1:63" ht="38.25" x14ac:dyDescent="0.25">
      <c r="A29" s="35">
        <v>24</v>
      </c>
      <c r="B29" s="35" t="s">
        <v>120</v>
      </c>
      <c r="C29" s="38" t="s">
        <v>121</v>
      </c>
      <c r="D29" s="39" t="s">
        <v>122</v>
      </c>
      <c r="E29" s="40" t="s">
        <v>123</v>
      </c>
      <c r="F29" s="41">
        <v>3</v>
      </c>
      <c r="G29" s="255">
        <f t="shared" si="0"/>
        <v>3443.7999999999997</v>
      </c>
      <c r="H29" s="256">
        <f t="shared" si="1"/>
        <v>1285</v>
      </c>
      <c r="I29" s="257">
        <f t="shared" si="2"/>
        <v>848.1</v>
      </c>
      <c r="J29" s="257">
        <f t="shared" si="3"/>
        <v>848.1</v>
      </c>
      <c r="K29" s="257">
        <f t="shared" si="4"/>
        <v>462.59999999999997</v>
      </c>
      <c r="L29" s="259">
        <f t="shared" si="5"/>
        <v>1293.3999999999999</v>
      </c>
      <c r="M29" s="261">
        <f t="shared" si="16"/>
        <v>508</v>
      </c>
      <c r="N29" s="261">
        <f t="shared" si="6"/>
        <v>312.59999999999997</v>
      </c>
      <c r="O29" s="260">
        <f t="shared" si="7"/>
        <v>312.59999999999997</v>
      </c>
      <c r="P29" s="260">
        <f t="shared" si="8"/>
        <v>160.19999999999999</v>
      </c>
      <c r="Q29" s="260">
        <f t="shared" si="9"/>
        <v>2150.4</v>
      </c>
      <c r="R29" s="261">
        <f t="shared" si="17"/>
        <v>777</v>
      </c>
      <c r="S29" s="260">
        <f t="shared" si="11"/>
        <v>535.5</v>
      </c>
      <c r="T29" s="260">
        <f t="shared" si="12"/>
        <v>535.5</v>
      </c>
      <c r="U29" s="260">
        <f t="shared" si="13"/>
        <v>302.39999999999998</v>
      </c>
      <c r="V29" s="211">
        <v>314</v>
      </c>
      <c r="W29" s="223">
        <v>138</v>
      </c>
      <c r="X29" s="224">
        <v>176</v>
      </c>
      <c r="Y29" s="214">
        <v>247</v>
      </c>
      <c r="Z29" s="225">
        <v>96</v>
      </c>
      <c r="AA29" s="226">
        <v>151</v>
      </c>
      <c r="AB29" s="211">
        <v>199</v>
      </c>
      <c r="AC29" s="223">
        <v>60</v>
      </c>
      <c r="AD29" s="224">
        <v>139</v>
      </c>
      <c r="AE29" s="214">
        <v>208</v>
      </c>
      <c r="AF29" s="225">
        <v>62</v>
      </c>
      <c r="AG29" s="226">
        <v>146</v>
      </c>
      <c r="AH29" s="211">
        <v>144</v>
      </c>
      <c r="AI29" s="223">
        <v>25</v>
      </c>
      <c r="AJ29" s="224">
        <v>119</v>
      </c>
      <c r="AK29" s="214">
        <v>164</v>
      </c>
      <c r="AL29" s="225">
        <v>19</v>
      </c>
      <c r="AM29" s="226">
        <v>145</v>
      </c>
      <c r="AN29" s="211">
        <v>146</v>
      </c>
      <c r="AO29" s="223">
        <v>16</v>
      </c>
      <c r="AP29" s="224">
        <v>130</v>
      </c>
      <c r="AQ29" s="214">
        <v>120</v>
      </c>
      <c r="AR29" s="225">
        <v>118</v>
      </c>
      <c r="AS29" s="226">
        <v>2</v>
      </c>
      <c r="AT29" s="211">
        <v>297</v>
      </c>
      <c r="AU29" s="223">
        <v>80</v>
      </c>
      <c r="AV29" s="224">
        <v>217</v>
      </c>
      <c r="AW29" s="214">
        <v>320</v>
      </c>
      <c r="AX29" s="225">
        <v>124</v>
      </c>
      <c r="AY29" s="226">
        <v>196</v>
      </c>
      <c r="AZ29" s="211">
        <v>256</v>
      </c>
      <c r="BA29" s="227">
        <v>117</v>
      </c>
      <c r="BB29" s="228">
        <v>139</v>
      </c>
      <c r="BC29" s="214">
        <v>412</v>
      </c>
      <c r="BD29" s="210">
        <v>187</v>
      </c>
      <c r="BE29" s="268">
        <v>225</v>
      </c>
      <c r="BF29" s="42" t="s">
        <v>49</v>
      </c>
      <c r="BG29" s="43" t="s">
        <v>50</v>
      </c>
      <c r="BH29" s="44" t="s">
        <v>51</v>
      </c>
      <c r="BI29" s="44" t="s">
        <v>52</v>
      </c>
      <c r="BJ29" s="44" t="s">
        <v>53</v>
      </c>
    </row>
    <row r="30" spans="1:63" ht="38.25" x14ac:dyDescent="0.25">
      <c r="A30" s="35">
        <v>25</v>
      </c>
      <c r="B30" s="35" t="s">
        <v>124</v>
      </c>
      <c r="C30" s="38" t="s">
        <v>125</v>
      </c>
      <c r="D30" s="39" t="s">
        <v>126</v>
      </c>
      <c r="E30" s="40" t="s">
        <v>48</v>
      </c>
      <c r="F30" s="41">
        <v>8</v>
      </c>
      <c r="G30" s="255">
        <f t="shared" si="0"/>
        <v>4241.3</v>
      </c>
      <c r="H30" s="256">
        <f t="shared" si="1"/>
        <v>1550</v>
      </c>
      <c r="I30" s="257">
        <f t="shared" si="2"/>
        <v>1052.0999999999999</v>
      </c>
      <c r="J30" s="257">
        <f t="shared" si="3"/>
        <v>1052.0999999999999</v>
      </c>
      <c r="K30" s="257">
        <f t="shared" si="4"/>
        <v>587.1</v>
      </c>
      <c r="L30" s="259">
        <f t="shared" si="5"/>
        <v>1656.5</v>
      </c>
      <c r="M30" s="261">
        <f t="shared" si="16"/>
        <v>623</v>
      </c>
      <c r="N30" s="261">
        <f t="shared" si="6"/>
        <v>406.8</v>
      </c>
      <c r="O30" s="260">
        <f t="shared" si="7"/>
        <v>406.8</v>
      </c>
      <c r="P30" s="260">
        <f t="shared" si="8"/>
        <v>219.9</v>
      </c>
      <c r="Q30" s="260">
        <f t="shared" si="9"/>
        <v>2584.7999999999997</v>
      </c>
      <c r="R30" s="261">
        <f t="shared" si="17"/>
        <v>927</v>
      </c>
      <c r="S30" s="260">
        <f t="shared" si="11"/>
        <v>645.29999999999995</v>
      </c>
      <c r="T30" s="260">
        <f t="shared" si="12"/>
        <v>645.29999999999995</v>
      </c>
      <c r="U30" s="260">
        <f t="shared" si="13"/>
        <v>367.2</v>
      </c>
      <c r="V30" s="211">
        <v>329</v>
      </c>
      <c r="W30" s="223">
        <v>145</v>
      </c>
      <c r="X30" s="224">
        <v>184</v>
      </c>
      <c r="Y30" s="214">
        <v>305</v>
      </c>
      <c r="Z30" s="225">
        <v>118</v>
      </c>
      <c r="AA30" s="226">
        <v>187</v>
      </c>
      <c r="AB30" s="211">
        <v>244</v>
      </c>
      <c r="AC30" s="223">
        <v>73</v>
      </c>
      <c r="AD30" s="224">
        <v>171</v>
      </c>
      <c r="AE30" s="214">
        <v>204</v>
      </c>
      <c r="AF30" s="225">
        <v>61</v>
      </c>
      <c r="AG30" s="226">
        <v>143</v>
      </c>
      <c r="AH30" s="211">
        <v>173</v>
      </c>
      <c r="AI30" s="223">
        <v>31</v>
      </c>
      <c r="AJ30" s="224">
        <v>142</v>
      </c>
      <c r="AK30" s="214">
        <v>188</v>
      </c>
      <c r="AL30" s="225">
        <v>22</v>
      </c>
      <c r="AM30" s="226">
        <v>166</v>
      </c>
      <c r="AN30" s="211">
        <v>227</v>
      </c>
      <c r="AO30" s="223">
        <v>24</v>
      </c>
      <c r="AP30" s="224">
        <v>203</v>
      </c>
      <c r="AQ30" s="214">
        <v>287</v>
      </c>
      <c r="AR30" s="225">
        <v>259</v>
      </c>
      <c r="AS30" s="226">
        <v>28</v>
      </c>
      <c r="AT30" s="211">
        <v>354</v>
      </c>
      <c r="AU30" s="223">
        <v>95</v>
      </c>
      <c r="AV30" s="224">
        <v>259</v>
      </c>
      <c r="AW30" s="214">
        <v>378</v>
      </c>
      <c r="AX30" s="225">
        <v>147</v>
      </c>
      <c r="AY30" s="226">
        <v>231</v>
      </c>
      <c r="AZ30" s="211">
        <v>403</v>
      </c>
      <c r="BA30" s="227">
        <v>186</v>
      </c>
      <c r="BB30" s="228">
        <v>217</v>
      </c>
      <c r="BC30" s="214">
        <v>415</v>
      </c>
      <c r="BD30" s="210">
        <v>195</v>
      </c>
      <c r="BE30" s="268">
        <v>220</v>
      </c>
      <c r="BF30" s="42" t="s">
        <v>49</v>
      </c>
      <c r="BG30" s="43" t="s">
        <v>50</v>
      </c>
      <c r="BH30" s="44" t="s">
        <v>51</v>
      </c>
      <c r="BI30" s="44" t="s">
        <v>52</v>
      </c>
      <c r="BJ30" s="44" t="s">
        <v>53</v>
      </c>
      <c r="BK30" s="45"/>
    </row>
    <row r="31" spans="1:63" ht="38.25" x14ac:dyDescent="0.25">
      <c r="A31" s="35">
        <v>26</v>
      </c>
      <c r="B31" s="35" t="s">
        <v>127</v>
      </c>
      <c r="C31" s="38" t="s">
        <v>128</v>
      </c>
      <c r="D31" s="39">
        <v>27909268</v>
      </c>
      <c r="E31" s="40" t="s">
        <v>48</v>
      </c>
      <c r="F31" s="41">
        <v>5</v>
      </c>
      <c r="G31" s="255">
        <f t="shared" si="0"/>
        <v>9309.3000000000011</v>
      </c>
      <c r="H31" s="256">
        <f t="shared" si="1"/>
        <v>3390</v>
      </c>
      <c r="I31" s="257">
        <f t="shared" si="2"/>
        <v>2312.1</v>
      </c>
      <c r="J31" s="257">
        <f t="shared" si="3"/>
        <v>2312.1</v>
      </c>
      <c r="K31" s="257">
        <f t="shared" si="4"/>
        <v>1295.0999999999999</v>
      </c>
      <c r="L31" s="259">
        <f t="shared" si="5"/>
        <v>3219.7</v>
      </c>
      <c r="M31" s="261">
        <f t="shared" si="16"/>
        <v>1393</v>
      </c>
      <c r="N31" s="261">
        <f t="shared" si="6"/>
        <v>748.19999999999993</v>
      </c>
      <c r="O31" s="260">
        <f t="shared" si="7"/>
        <v>748.19999999999993</v>
      </c>
      <c r="P31" s="260">
        <f t="shared" si="8"/>
        <v>330.3</v>
      </c>
      <c r="Q31" s="260">
        <f t="shared" si="9"/>
        <v>6089.5999999999995</v>
      </c>
      <c r="R31" s="261">
        <f t="shared" si="17"/>
        <v>1997</v>
      </c>
      <c r="S31" s="260">
        <f t="shared" si="11"/>
        <v>1563.8999999999999</v>
      </c>
      <c r="T31" s="260">
        <f t="shared" si="12"/>
        <v>1563.8999999999999</v>
      </c>
      <c r="U31" s="260">
        <f t="shared" si="13"/>
        <v>964.8</v>
      </c>
      <c r="V31" s="211">
        <v>791</v>
      </c>
      <c r="W31" s="223">
        <v>348</v>
      </c>
      <c r="X31" s="224">
        <v>443</v>
      </c>
      <c r="Y31" s="214">
        <v>735</v>
      </c>
      <c r="Z31" s="225">
        <v>287</v>
      </c>
      <c r="AA31" s="226">
        <v>448</v>
      </c>
      <c r="AB31" s="211">
        <v>472</v>
      </c>
      <c r="AC31" s="223">
        <v>141</v>
      </c>
      <c r="AD31" s="224">
        <v>331</v>
      </c>
      <c r="AE31" s="214">
        <v>511</v>
      </c>
      <c r="AF31" s="225">
        <v>153</v>
      </c>
      <c r="AG31" s="226">
        <v>358</v>
      </c>
      <c r="AH31" s="211">
        <v>423</v>
      </c>
      <c r="AI31" s="223">
        <v>76</v>
      </c>
      <c r="AJ31" s="224">
        <v>347</v>
      </c>
      <c r="AK31" s="214">
        <v>280</v>
      </c>
      <c r="AL31" s="225">
        <v>33</v>
      </c>
      <c r="AM31" s="226">
        <v>247</v>
      </c>
      <c r="AN31" s="211">
        <v>417</v>
      </c>
      <c r="AO31" s="223">
        <v>45</v>
      </c>
      <c r="AP31" s="224">
        <v>372</v>
      </c>
      <c r="AQ31" s="214">
        <v>688</v>
      </c>
      <c r="AR31" s="225">
        <v>18</v>
      </c>
      <c r="AS31" s="226">
        <v>670</v>
      </c>
      <c r="AT31" s="211">
        <v>665</v>
      </c>
      <c r="AU31" s="223">
        <v>179</v>
      </c>
      <c r="AV31" s="224">
        <v>486</v>
      </c>
      <c r="AW31" s="214">
        <v>808</v>
      </c>
      <c r="AX31" s="225">
        <v>315</v>
      </c>
      <c r="AY31" s="226">
        <v>493</v>
      </c>
      <c r="AZ31" s="211">
        <v>1175</v>
      </c>
      <c r="BA31" s="227">
        <v>541</v>
      </c>
      <c r="BB31" s="228">
        <v>634</v>
      </c>
      <c r="BC31" s="214">
        <v>742</v>
      </c>
      <c r="BD31" s="210">
        <v>358</v>
      </c>
      <c r="BE31" s="268">
        <v>384</v>
      </c>
      <c r="BF31" s="42" t="s">
        <v>49</v>
      </c>
      <c r="BG31" s="43" t="s">
        <v>50</v>
      </c>
      <c r="BH31" s="44" t="s">
        <v>51</v>
      </c>
      <c r="BI31" s="44" t="s">
        <v>52</v>
      </c>
      <c r="BJ31" s="44" t="s">
        <v>53</v>
      </c>
      <c r="BK31" s="45"/>
    </row>
    <row r="32" spans="1:63" ht="39" customHeight="1" x14ac:dyDescent="0.2">
      <c r="A32" s="35">
        <v>27</v>
      </c>
      <c r="B32" s="35" t="s">
        <v>129</v>
      </c>
      <c r="C32" s="38" t="s">
        <v>130</v>
      </c>
      <c r="D32" s="39" t="s">
        <v>131</v>
      </c>
      <c r="E32" s="40" t="s">
        <v>67</v>
      </c>
      <c r="F32" s="41">
        <v>19</v>
      </c>
      <c r="G32" s="255">
        <f t="shared" si="0"/>
        <v>0</v>
      </c>
      <c r="H32" s="256">
        <f t="shared" si="1"/>
        <v>0</v>
      </c>
      <c r="I32" s="257">
        <f>(V32+Y32+AB32+AE32+AH32+AK32+AN32+AQ32+AT32+AW32+AZ32+BC32)</f>
        <v>0</v>
      </c>
      <c r="J32" s="257">
        <f>(V32+Y32+AB32+AE32+AH32+AK32+AN32+AQ32+AT32+AW32+AZ32+BC32)</f>
        <v>0</v>
      </c>
      <c r="K32" s="257">
        <f>(V32+Y32+AB32+AE32+AH32+AK32+AN32+AQ32)</f>
        <v>0</v>
      </c>
      <c r="L32" s="277" t="s">
        <v>68</v>
      </c>
      <c r="M32" s="277"/>
      <c r="N32" s="277"/>
      <c r="O32" s="277"/>
      <c r="P32" s="277"/>
      <c r="Q32" s="277"/>
      <c r="R32" s="277"/>
      <c r="S32" s="277"/>
      <c r="T32" s="262"/>
      <c r="U32" s="262"/>
      <c r="V32" s="229">
        <v>0</v>
      </c>
      <c r="W32" s="278" t="s">
        <v>68</v>
      </c>
      <c r="X32" s="278"/>
      <c r="Y32" s="231">
        <v>0</v>
      </c>
      <c r="Z32" s="279" t="s">
        <v>68</v>
      </c>
      <c r="AA32" s="279"/>
      <c r="AB32" s="229">
        <v>0</v>
      </c>
      <c r="AC32" s="278" t="s">
        <v>68</v>
      </c>
      <c r="AD32" s="278"/>
      <c r="AE32" s="231">
        <v>0</v>
      </c>
      <c r="AF32" s="279" t="s">
        <v>68</v>
      </c>
      <c r="AG32" s="279"/>
      <c r="AH32" s="229">
        <v>0</v>
      </c>
      <c r="AI32" s="278" t="s">
        <v>68</v>
      </c>
      <c r="AJ32" s="278"/>
      <c r="AK32" s="231">
        <v>0</v>
      </c>
      <c r="AL32" s="279" t="s">
        <v>68</v>
      </c>
      <c r="AM32" s="279"/>
      <c r="AN32" s="229">
        <v>0</v>
      </c>
      <c r="AO32" s="278" t="s">
        <v>68</v>
      </c>
      <c r="AP32" s="278"/>
      <c r="AQ32" s="231">
        <v>0</v>
      </c>
      <c r="AR32" s="279" t="s">
        <v>68</v>
      </c>
      <c r="AS32" s="279"/>
      <c r="AT32" s="229">
        <v>0</v>
      </c>
      <c r="AU32" s="278" t="s">
        <v>68</v>
      </c>
      <c r="AV32" s="278"/>
      <c r="AW32" s="231">
        <v>0</v>
      </c>
      <c r="AX32" s="279" t="s">
        <v>68</v>
      </c>
      <c r="AY32" s="279"/>
      <c r="AZ32" s="229">
        <v>0</v>
      </c>
      <c r="BA32" s="278" t="s">
        <v>68</v>
      </c>
      <c r="BB32" s="278"/>
      <c r="BC32" s="231">
        <v>0</v>
      </c>
      <c r="BD32" s="279" t="s">
        <v>68</v>
      </c>
      <c r="BE32" s="280"/>
      <c r="BF32" s="42" t="s">
        <v>132</v>
      </c>
      <c r="BG32" s="43" t="s">
        <v>50</v>
      </c>
      <c r="BH32" s="44" t="s">
        <v>51</v>
      </c>
      <c r="BI32" s="44" t="s">
        <v>52</v>
      </c>
      <c r="BJ32" s="44" t="s">
        <v>53</v>
      </c>
    </row>
    <row r="33" spans="1:63" ht="38.25" x14ac:dyDescent="0.25">
      <c r="A33" s="35">
        <v>28</v>
      </c>
      <c r="B33" s="35" t="s">
        <v>133</v>
      </c>
      <c r="C33" s="38" t="s">
        <v>134</v>
      </c>
      <c r="D33" s="39" t="s">
        <v>135</v>
      </c>
      <c r="E33" s="40" t="s">
        <v>48</v>
      </c>
      <c r="F33" s="41">
        <v>5</v>
      </c>
      <c r="G33" s="255">
        <f>SUM(H33+I33+J33+K33)</f>
        <v>31410</v>
      </c>
      <c r="H33" s="256">
        <f t="shared" si="1"/>
        <v>4484</v>
      </c>
      <c r="I33" s="257">
        <f>(V33+Y33+AB33+AE33+AH33+AK33+AN33+AQ33+AT33+AW33+AZ33+BC33)</f>
        <v>10470</v>
      </c>
      <c r="J33" s="257">
        <f>(V33+Y33+AB33+AE33+AH33+AK33+AN33+AQ33+AT33+AW33+AZ33+BC33)</f>
        <v>10470</v>
      </c>
      <c r="K33" s="257">
        <f>(V33+Y33+AB33+AE33+AH33+AK33+AN33+AQ33)</f>
        <v>5986</v>
      </c>
      <c r="L33" s="259">
        <f t="shared" si="5"/>
        <v>10572</v>
      </c>
      <c r="M33" s="261">
        <f t="shared" ref="M33:M38" si="18">SUM(AU33,AX33,BA33,BD33)</f>
        <v>1920</v>
      </c>
      <c r="N33" s="261">
        <f>(W33+Z33+AC33+AF33+AI33+AL33+AO33+AR33+AU33+AX33+BA33+BD33)</f>
        <v>3524</v>
      </c>
      <c r="O33" s="260">
        <f>(W33+Z33+AC33+AF33+AI33+AL33+AO33+AR33+AU33+AX33+BA33+BD33)</f>
        <v>3524</v>
      </c>
      <c r="P33" s="260">
        <f>(W33+Z33+AC33+AF33+AI33+AL33+AO33+AR33)</f>
        <v>1604</v>
      </c>
      <c r="Q33" s="260">
        <f t="shared" si="9"/>
        <v>20838</v>
      </c>
      <c r="R33" s="261">
        <f t="shared" ref="R33:R38" si="19">SUM(AV33,AY33,BB33,BE33)</f>
        <v>2564</v>
      </c>
      <c r="S33" s="260">
        <f>(X33+AA33+AD33+AG33+AJ33+AM33+AP33+AS33+AV33+AY33+BB33+BE33)</f>
        <v>6946</v>
      </c>
      <c r="T33" s="260">
        <f>(X33+AA33+AD33+AG33+AJ33+AM33+AP33+AS33+AV33+AY33+BB33+BE33)</f>
        <v>6946</v>
      </c>
      <c r="U33" s="260">
        <f>(X33+AA33+AD33+AG33+AJ33+AM33+AP33+AS33)</f>
        <v>4382</v>
      </c>
      <c r="V33" s="211">
        <v>1084</v>
      </c>
      <c r="W33" s="223">
        <v>477</v>
      </c>
      <c r="X33" s="224">
        <v>607</v>
      </c>
      <c r="Y33" s="214">
        <v>873</v>
      </c>
      <c r="Z33" s="225">
        <v>340</v>
      </c>
      <c r="AA33" s="226">
        <v>533</v>
      </c>
      <c r="AB33" s="211">
        <v>784</v>
      </c>
      <c r="AC33" s="223">
        <v>235</v>
      </c>
      <c r="AD33" s="224">
        <v>549</v>
      </c>
      <c r="AE33" s="214">
        <v>627</v>
      </c>
      <c r="AF33" s="225">
        <v>156</v>
      </c>
      <c r="AG33" s="226">
        <v>471</v>
      </c>
      <c r="AH33" s="211">
        <v>618</v>
      </c>
      <c r="AI33" s="223">
        <v>111</v>
      </c>
      <c r="AJ33" s="224">
        <v>507</v>
      </c>
      <c r="AK33" s="214">
        <v>449</v>
      </c>
      <c r="AL33" s="225">
        <v>53</v>
      </c>
      <c r="AM33" s="226">
        <v>396</v>
      </c>
      <c r="AN33" s="211">
        <v>787</v>
      </c>
      <c r="AO33" s="223">
        <v>87</v>
      </c>
      <c r="AP33" s="224">
        <v>700</v>
      </c>
      <c r="AQ33" s="214">
        <v>764</v>
      </c>
      <c r="AR33" s="225">
        <v>145</v>
      </c>
      <c r="AS33" s="226">
        <v>619</v>
      </c>
      <c r="AT33" s="211">
        <v>1011</v>
      </c>
      <c r="AU33" s="223">
        <v>272</v>
      </c>
      <c r="AV33" s="224">
        <v>739</v>
      </c>
      <c r="AW33" s="214">
        <v>865</v>
      </c>
      <c r="AX33" s="225">
        <v>337</v>
      </c>
      <c r="AY33" s="226">
        <v>528</v>
      </c>
      <c r="AZ33" s="211">
        <v>1235</v>
      </c>
      <c r="BA33" s="227">
        <v>568</v>
      </c>
      <c r="BB33" s="228">
        <v>667</v>
      </c>
      <c r="BC33" s="214">
        <v>1373</v>
      </c>
      <c r="BD33" s="210">
        <v>743</v>
      </c>
      <c r="BE33" s="268">
        <v>630</v>
      </c>
      <c r="BF33" s="42" t="s">
        <v>132</v>
      </c>
      <c r="BG33" s="43" t="s">
        <v>50</v>
      </c>
      <c r="BH33" s="44" t="s">
        <v>51</v>
      </c>
      <c r="BI33" s="44" t="s">
        <v>52</v>
      </c>
      <c r="BJ33" s="44" t="s">
        <v>53</v>
      </c>
      <c r="BK33" s="45"/>
    </row>
    <row r="34" spans="1:63" ht="38.25" x14ac:dyDescent="0.25">
      <c r="A34" s="35">
        <v>29</v>
      </c>
      <c r="B34" s="35" t="s">
        <v>136</v>
      </c>
      <c r="C34" s="38" t="s">
        <v>137</v>
      </c>
      <c r="D34" s="48">
        <v>40588153</v>
      </c>
      <c r="E34" s="40" t="s">
        <v>48</v>
      </c>
      <c r="F34" s="41">
        <v>15</v>
      </c>
      <c r="G34" s="255">
        <f t="shared" si="0"/>
        <v>15990.599999999999</v>
      </c>
      <c r="H34" s="256">
        <f t="shared" si="1"/>
        <v>5772</v>
      </c>
      <c r="I34" s="257">
        <f t="shared" ref="I34:I38" si="20">(V34+Y34+AB34+AE34+AH34+AK34+AN34+AQ34+AT34+AW34+AZ34+BC34)*30%</f>
        <v>3983.3999999999996</v>
      </c>
      <c r="J34" s="257">
        <f t="shared" ref="J34:J75" si="21">(V34+Y34+AB34+AE34+AH34+AK34+AN34+AQ34+AT34+AW34+AZ34+BC34)*30%</f>
        <v>3983.3999999999996</v>
      </c>
      <c r="K34" s="257">
        <f t="shared" ref="K34:K38" si="22">(V34+Y34+AB34+AE34+AH34+AK34+AN34+AQ34)*30%</f>
        <v>2251.7999999999997</v>
      </c>
      <c r="L34" s="259">
        <f t="shared" si="5"/>
        <v>5502.0999999999995</v>
      </c>
      <c r="M34" s="261">
        <f t="shared" si="18"/>
        <v>2320</v>
      </c>
      <c r="N34" s="261">
        <f t="shared" ref="N34:N38" si="23">(W34+Z34+AC34+AF34+AI34+AL34+AO34+AR34+AU34+AX34+BA34+BD34)*30%</f>
        <v>1292.7</v>
      </c>
      <c r="O34" s="260">
        <f t="shared" ref="O34:O38" si="24">(W34+Z34+AC34+AF34+AI34+AL34+AO34+AR34+AU34+AX34+BA34+BD34)*30%</f>
        <v>1292.7</v>
      </c>
      <c r="P34" s="260">
        <f t="shared" si="8"/>
        <v>596.69999999999993</v>
      </c>
      <c r="Q34" s="260">
        <f t="shared" si="9"/>
        <v>10488.5</v>
      </c>
      <c r="R34" s="261">
        <f t="shared" si="19"/>
        <v>3452</v>
      </c>
      <c r="S34" s="260">
        <f t="shared" ref="S34:S38" si="25">(X34+AA34+AD34+AG34+AJ34+AM34+AP34+AS34+AV34+AY34+BB34+BE34)*30%</f>
        <v>2690.7</v>
      </c>
      <c r="T34" s="260">
        <f t="shared" ref="T34:T38" si="26">(X34+AA34+AD34+AG34+AJ34+AM34+AP34+AS34+AV34+AY34+BB34+BE34)*30%</f>
        <v>2690.7</v>
      </c>
      <c r="U34" s="260">
        <f t="shared" ref="U34:U38" si="27">(X34+AA34+AD34+AG34+AJ34+AM34+AP34+AS34)*30%</f>
        <v>1655.1</v>
      </c>
      <c r="V34" s="211">
        <v>1240</v>
      </c>
      <c r="W34" s="223">
        <v>546</v>
      </c>
      <c r="X34" s="224">
        <v>694</v>
      </c>
      <c r="Y34" s="214">
        <v>1179</v>
      </c>
      <c r="Z34" s="225">
        <v>459</v>
      </c>
      <c r="AA34" s="226">
        <v>720</v>
      </c>
      <c r="AB34" s="211">
        <v>941</v>
      </c>
      <c r="AC34" s="223">
        <v>282</v>
      </c>
      <c r="AD34" s="224">
        <v>659</v>
      </c>
      <c r="AE34" s="214">
        <v>773</v>
      </c>
      <c r="AF34" s="225">
        <v>193</v>
      </c>
      <c r="AG34" s="226">
        <v>580</v>
      </c>
      <c r="AH34" s="211">
        <v>663</v>
      </c>
      <c r="AI34" s="223">
        <v>119</v>
      </c>
      <c r="AJ34" s="224">
        <v>544</v>
      </c>
      <c r="AK34" s="214">
        <v>743</v>
      </c>
      <c r="AL34" s="225">
        <v>89</v>
      </c>
      <c r="AM34" s="226">
        <v>654</v>
      </c>
      <c r="AN34" s="211">
        <v>902</v>
      </c>
      <c r="AO34" s="223">
        <v>99</v>
      </c>
      <c r="AP34" s="224">
        <v>803</v>
      </c>
      <c r="AQ34" s="214">
        <v>1065</v>
      </c>
      <c r="AR34" s="225">
        <v>202</v>
      </c>
      <c r="AS34" s="226">
        <v>863</v>
      </c>
      <c r="AT34" s="211">
        <v>1310</v>
      </c>
      <c r="AU34" s="223">
        <v>353</v>
      </c>
      <c r="AV34" s="224">
        <v>957</v>
      </c>
      <c r="AW34" s="214">
        <v>1442</v>
      </c>
      <c r="AX34" s="225">
        <v>562</v>
      </c>
      <c r="AY34" s="226">
        <v>880</v>
      </c>
      <c r="AZ34" s="211">
        <v>1568</v>
      </c>
      <c r="BA34" s="227">
        <v>721</v>
      </c>
      <c r="BB34" s="228">
        <v>847</v>
      </c>
      <c r="BC34" s="214">
        <v>1452</v>
      </c>
      <c r="BD34" s="210">
        <v>684</v>
      </c>
      <c r="BE34" s="268">
        <v>768</v>
      </c>
      <c r="BF34" s="42" t="s">
        <v>49</v>
      </c>
      <c r="BG34" s="43" t="s">
        <v>50</v>
      </c>
      <c r="BH34" s="44" t="s">
        <v>51</v>
      </c>
      <c r="BI34" s="44" t="s">
        <v>52</v>
      </c>
      <c r="BJ34" s="44" t="s">
        <v>53</v>
      </c>
      <c r="BK34" s="45"/>
    </row>
    <row r="35" spans="1:63" ht="38.25" x14ac:dyDescent="0.25">
      <c r="A35" s="35">
        <v>30</v>
      </c>
      <c r="B35" s="35" t="s">
        <v>138</v>
      </c>
      <c r="C35" s="38" t="s">
        <v>139</v>
      </c>
      <c r="D35" s="39">
        <v>10025708</v>
      </c>
      <c r="E35" s="40" t="s">
        <v>48</v>
      </c>
      <c r="F35" s="41">
        <v>15</v>
      </c>
      <c r="G35" s="255">
        <f t="shared" si="0"/>
        <v>25613.699999999997</v>
      </c>
      <c r="H35" s="256">
        <f t="shared" si="1"/>
        <v>8574</v>
      </c>
      <c r="I35" s="257">
        <f t="shared" si="20"/>
        <v>6537.3</v>
      </c>
      <c r="J35" s="257">
        <f t="shared" si="21"/>
        <v>6537.3</v>
      </c>
      <c r="K35" s="257">
        <f t="shared" si="22"/>
        <v>3965.1</v>
      </c>
      <c r="L35" s="259">
        <f t="shared" si="5"/>
        <v>8813.2999999999993</v>
      </c>
      <c r="M35" s="261">
        <f t="shared" si="18"/>
        <v>3557</v>
      </c>
      <c r="N35" s="261">
        <f t="shared" si="23"/>
        <v>2107.7999999999997</v>
      </c>
      <c r="O35" s="260">
        <f t="shared" si="24"/>
        <v>2107.7999999999997</v>
      </c>
      <c r="P35" s="260">
        <f t="shared" si="8"/>
        <v>1040.7</v>
      </c>
      <c r="Q35" s="260">
        <f t="shared" si="9"/>
        <v>16800.400000000001</v>
      </c>
      <c r="R35" s="261">
        <f t="shared" si="19"/>
        <v>5017</v>
      </c>
      <c r="S35" s="260">
        <f t="shared" si="25"/>
        <v>4429.5</v>
      </c>
      <c r="T35" s="260">
        <f t="shared" si="26"/>
        <v>4429.5</v>
      </c>
      <c r="U35" s="260">
        <f t="shared" si="27"/>
        <v>2924.4</v>
      </c>
      <c r="V35" s="211">
        <v>1179</v>
      </c>
      <c r="W35" s="223">
        <v>519</v>
      </c>
      <c r="X35" s="224">
        <v>660</v>
      </c>
      <c r="Y35" s="214">
        <v>2987</v>
      </c>
      <c r="Z35" s="225">
        <v>1164</v>
      </c>
      <c r="AA35" s="226">
        <v>1823</v>
      </c>
      <c r="AB35" s="211">
        <v>2074</v>
      </c>
      <c r="AC35" s="223">
        <v>622</v>
      </c>
      <c r="AD35" s="224">
        <v>1452</v>
      </c>
      <c r="AE35" s="214">
        <v>922</v>
      </c>
      <c r="AF35" s="225">
        <v>230</v>
      </c>
      <c r="AG35" s="226">
        <v>692</v>
      </c>
      <c r="AH35" s="211">
        <v>1398</v>
      </c>
      <c r="AI35" s="223">
        <v>251</v>
      </c>
      <c r="AJ35" s="224">
        <v>1147</v>
      </c>
      <c r="AK35" s="214">
        <v>1345</v>
      </c>
      <c r="AL35" s="225">
        <v>161</v>
      </c>
      <c r="AM35" s="226">
        <v>1184</v>
      </c>
      <c r="AN35" s="211">
        <v>1325</v>
      </c>
      <c r="AO35" s="223">
        <v>145</v>
      </c>
      <c r="AP35" s="224">
        <v>1180</v>
      </c>
      <c r="AQ35" s="214">
        <v>1987</v>
      </c>
      <c r="AR35" s="225">
        <v>377</v>
      </c>
      <c r="AS35" s="226">
        <v>1610</v>
      </c>
      <c r="AT35" s="211">
        <v>2113</v>
      </c>
      <c r="AU35" s="223">
        <v>570</v>
      </c>
      <c r="AV35" s="224">
        <v>1543</v>
      </c>
      <c r="AW35" s="214">
        <v>2054</v>
      </c>
      <c r="AX35" s="225">
        <v>801</v>
      </c>
      <c r="AY35" s="226">
        <v>1253</v>
      </c>
      <c r="AZ35" s="211">
        <v>1654</v>
      </c>
      <c r="BA35" s="227">
        <v>760</v>
      </c>
      <c r="BB35" s="228">
        <v>894</v>
      </c>
      <c r="BC35" s="214">
        <v>2753</v>
      </c>
      <c r="BD35" s="210">
        <v>1426</v>
      </c>
      <c r="BE35" s="268">
        <v>1327</v>
      </c>
      <c r="BF35" s="42" t="s">
        <v>49</v>
      </c>
      <c r="BG35" s="43" t="s">
        <v>50</v>
      </c>
      <c r="BH35" s="44" t="s">
        <v>51</v>
      </c>
      <c r="BI35" s="44" t="s">
        <v>52</v>
      </c>
      <c r="BJ35" s="44" t="s">
        <v>53</v>
      </c>
      <c r="BK35" s="45"/>
    </row>
    <row r="36" spans="1:63" ht="38.25" x14ac:dyDescent="0.25">
      <c r="A36" s="35">
        <v>31</v>
      </c>
      <c r="B36" s="35" t="s">
        <v>140</v>
      </c>
      <c r="C36" s="38" t="s">
        <v>141</v>
      </c>
      <c r="D36" s="39" t="s">
        <v>142</v>
      </c>
      <c r="E36" s="40" t="s">
        <v>48</v>
      </c>
      <c r="F36" s="41">
        <v>12</v>
      </c>
      <c r="G36" s="255">
        <f t="shared" si="0"/>
        <v>12892.800000000001</v>
      </c>
      <c r="H36" s="256">
        <f t="shared" si="1"/>
        <v>4665</v>
      </c>
      <c r="I36" s="257">
        <f t="shared" si="20"/>
        <v>3209.1</v>
      </c>
      <c r="J36" s="257">
        <f t="shared" si="21"/>
        <v>3209.1</v>
      </c>
      <c r="K36" s="257">
        <f t="shared" si="22"/>
        <v>1809.6</v>
      </c>
      <c r="L36" s="259">
        <f t="shared" si="5"/>
        <v>4482.3999999999996</v>
      </c>
      <c r="M36" s="261">
        <f t="shared" si="18"/>
        <v>1906</v>
      </c>
      <c r="N36" s="261">
        <f t="shared" si="23"/>
        <v>1049.3999999999999</v>
      </c>
      <c r="O36" s="260">
        <f t="shared" si="24"/>
        <v>1049.3999999999999</v>
      </c>
      <c r="P36" s="260">
        <f t="shared" si="8"/>
        <v>477.59999999999997</v>
      </c>
      <c r="Q36" s="260">
        <f t="shared" si="9"/>
        <v>8410.4</v>
      </c>
      <c r="R36" s="261">
        <f t="shared" si="19"/>
        <v>2759</v>
      </c>
      <c r="S36" s="260">
        <f t="shared" si="25"/>
        <v>2159.6999999999998</v>
      </c>
      <c r="T36" s="260">
        <f t="shared" si="26"/>
        <v>2159.6999999999998</v>
      </c>
      <c r="U36" s="260">
        <f t="shared" si="27"/>
        <v>1332</v>
      </c>
      <c r="V36" s="211">
        <v>968</v>
      </c>
      <c r="W36" s="223">
        <v>426</v>
      </c>
      <c r="X36" s="224">
        <v>542</v>
      </c>
      <c r="Y36" s="214">
        <v>942</v>
      </c>
      <c r="Z36" s="225">
        <v>367</v>
      </c>
      <c r="AA36" s="226">
        <v>575</v>
      </c>
      <c r="AB36" s="211">
        <v>762</v>
      </c>
      <c r="AC36" s="223">
        <v>228</v>
      </c>
      <c r="AD36" s="224">
        <v>534</v>
      </c>
      <c r="AE36" s="214">
        <v>666</v>
      </c>
      <c r="AF36" s="225">
        <v>166</v>
      </c>
      <c r="AG36" s="226">
        <v>500</v>
      </c>
      <c r="AH36" s="211">
        <v>581</v>
      </c>
      <c r="AI36" s="223">
        <v>104</v>
      </c>
      <c r="AJ36" s="224">
        <v>477</v>
      </c>
      <c r="AK36" s="214">
        <v>613</v>
      </c>
      <c r="AL36" s="225">
        <v>73</v>
      </c>
      <c r="AM36" s="226">
        <v>540</v>
      </c>
      <c r="AN36" s="211">
        <v>710</v>
      </c>
      <c r="AO36" s="223">
        <v>78</v>
      </c>
      <c r="AP36" s="224">
        <v>632</v>
      </c>
      <c r="AQ36" s="214">
        <v>790</v>
      </c>
      <c r="AR36" s="225">
        <v>150</v>
      </c>
      <c r="AS36" s="226">
        <v>640</v>
      </c>
      <c r="AT36" s="211">
        <v>950</v>
      </c>
      <c r="AU36" s="223">
        <v>259</v>
      </c>
      <c r="AV36" s="224">
        <v>691</v>
      </c>
      <c r="AW36" s="214">
        <v>1027</v>
      </c>
      <c r="AX36" s="225">
        <v>400</v>
      </c>
      <c r="AY36" s="226">
        <v>627</v>
      </c>
      <c r="AZ36" s="211">
        <v>1206</v>
      </c>
      <c r="BA36" s="227">
        <v>554</v>
      </c>
      <c r="BB36" s="228">
        <v>652</v>
      </c>
      <c r="BC36" s="214">
        <v>1482</v>
      </c>
      <c r="BD36" s="210">
        <v>693</v>
      </c>
      <c r="BE36" s="268">
        <v>789</v>
      </c>
      <c r="BF36" s="42" t="s">
        <v>49</v>
      </c>
      <c r="BG36" s="43" t="s">
        <v>50</v>
      </c>
      <c r="BH36" s="44" t="s">
        <v>51</v>
      </c>
      <c r="BI36" s="44" t="s">
        <v>52</v>
      </c>
      <c r="BJ36" s="44" t="s">
        <v>53</v>
      </c>
      <c r="BK36" s="45"/>
    </row>
    <row r="37" spans="1:63" ht="38.25" x14ac:dyDescent="0.25">
      <c r="A37" s="35">
        <v>32</v>
      </c>
      <c r="B37" s="35" t="s">
        <v>143</v>
      </c>
      <c r="C37" s="38" t="s">
        <v>144</v>
      </c>
      <c r="D37" s="39" t="s">
        <v>145</v>
      </c>
      <c r="E37" s="40" t="s">
        <v>48</v>
      </c>
      <c r="F37" s="41">
        <v>38</v>
      </c>
      <c r="G37" s="255">
        <f t="shared" si="0"/>
        <v>18062.7</v>
      </c>
      <c r="H37" s="256">
        <f t="shared" si="1"/>
        <v>7080</v>
      </c>
      <c r="I37" s="257">
        <f t="shared" si="20"/>
        <v>4368.8999999999996</v>
      </c>
      <c r="J37" s="257">
        <f t="shared" si="21"/>
        <v>4368.8999999999996</v>
      </c>
      <c r="K37" s="257">
        <f t="shared" si="22"/>
        <v>2244.9</v>
      </c>
      <c r="L37" s="259">
        <f t="shared" si="5"/>
        <v>6507.5</v>
      </c>
      <c r="M37" s="261">
        <f t="shared" si="18"/>
        <v>2945</v>
      </c>
      <c r="N37" s="261">
        <f t="shared" si="23"/>
        <v>1482</v>
      </c>
      <c r="O37" s="260">
        <f t="shared" si="24"/>
        <v>1482</v>
      </c>
      <c r="P37" s="260">
        <f t="shared" si="8"/>
        <v>598.5</v>
      </c>
      <c r="Q37" s="260">
        <f t="shared" si="9"/>
        <v>11555.199999999999</v>
      </c>
      <c r="R37" s="261">
        <f t="shared" si="19"/>
        <v>4135</v>
      </c>
      <c r="S37" s="260">
        <f t="shared" si="25"/>
        <v>2886.9</v>
      </c>
      <c r="T37" s="260">
        <f t="shared" si="26"/>
        <v>2886.9</v>
      </c>
      <c r="U37" s="260">
        <f t="shared" si="27"/>
        <v>1646.3999999999999</v>
      </c>
      <c r="V37" s="211">
        <v>1283</v>
      </c>
      <c r="W37" s="223">
        <v>564</v>
      </c>
      <c r="X37" s="224">
        <v>719</v>
      </c>
      <c r="Y37" s="214">
        <v>1182</v>
      </c>
      <c r="Z37" s="225">
        <v>460</v>
      </c>
      <c r="AA37" s="226">
        <v>722</v>
      </c>
      <c r="AB37" s="211">
        <v>928</v>
      </c>
      <c r="AC37" s="223">
        <v>278</v>
      </c>
      <c r="AD37" s="224">
        <v>650</v>
      </c>
      <c r="AE37" s="214">
        <v>770</v>
      </c>
      <c r="AF37" s="225">
        <v>192</v>
      </c>
      <c r="AG37" s="226">
        <v>578</v>
      </c>
      <c r="AH37" s="211">
        <v>657</v>
      </c>
      <c r="AI37" s="223">
        <v>118</v>
      </c>
      <c r="AJ37" s="224">
        <v>539</v>
      </c>
      <c r="AK37" s="214">
        <v>702</v>
      </c>
      <c r="AL37" s="225">
        <v>84</v>
      </c>
      <c r="AM37" s="226">
        <v>618</v>
      </c>
      <c r="AN37" s="211">
        <v>908</v>
      </c>
      <c r="AO37" s="223">
        <v>99</v>
      </c>
      <c r="AP37" s="224">
        <v>809</v>
      </c>
      <c r="AQ37" s="214">
        <v>1053</v>
      </c>
      <c r="AR37" s="225">
        <v>200</v>
      </c>
      <c r="AS37" s="226">
        <v>853</v>
      </c>
      <c r="AT37" s="211">
        <v>1341</v>
      </c>
      <c r="AU37" s="223">
        <v>362</v>
      </c>
      <c r="AV37" s="224">
        <v>979</v>
      </c>
      <c r="AW37" s="214">
        <v>1456</v>
      </c>
      <c r="AX37" s="225">
        <v>567</v>
      </c>
      <c r="AY37" s="226">
        <v>889</v>
      </c>
      <c r="AZ37" s="211">
        <v>1742</v>
      </c>
      <c r="BA37" s="227">
        <v>801</v>
      </c>
      <c r="BB37" s="228">
        <v>941</v>
      </c>
      <c r="BC37" s="214">
        <v>2541</v>
      </c>
      <c r="BD37" s="210">
        <v>1215</v>
      </c>
      <c r="BE37" s="268">
        <v>1326</v>
      </c>
      <c r="BF37" s="42" t="s">
        <v>49</v>
      </c>
      <c r="BG37" s="43" t="s">
        <v>50</v>
      </c>
      <c r="BH37" s="44" t="s">
        <v>51</v>
      </c>
      <c r="BI37" s="44" t="s">
        <v>52</v>
      </c>
      <c r="BJ37" s="44" t="s">
        <v>53</v>
      </c>
      <c r="BK37" s="45"/>
    </row>
    <row r="38" spans="1:63" ht="38.25" x14ac:dyDescent="0.25">
      <c r="A38" s="35">
        <v>33</v>
      </c>
      <c r="B38" s="35" t="s">
        <v>146</v>
      </c>
      <c r="C38" s="38" t="s">
        <v>147</v>
      </c>
      <c r="D38" s="39" t="s">
        <v>148</v>
      </c>
      <c r="E38" s="40" t="s">
        <v>48</v>
      </c>
      <c r="F38" s="41">
        <v>15</v>
      </c>
      <c r="G38" s="255">
        <f t="shared" si="0"/>
        <v>27085.399999999998</v>
      </c>
      <c r="H38" s="256">
        <f t="shared" si="1"/>
        <v>9545</v>
      </c>
      <c r="I38" s="257">
        <f t="shared" si="20"/>
        <v>6801.3</v>
      </c>
      <c r="J38" s="257">
        <f t="shared" si="21"/>
        <v>6801.3</v>
      </c>
      <c r="K38" s="257">
        <f t="shared" si="22"/>
        <v>3937.7999999999997</v>
      </c>
      <c r="L38" s="259">
        <f t="shared" si="5"/>
        <v>9452.2999999999993</v>
      </c>
      <c r="M38" s="261">
        <f t="shared" si="18"/>
        <v>3881</v>
      </c>
      <c r="N38" s="261">
        <f t="shared" si="23"/>
        <v>2245.1999999999998</v>
      </c>
      <c r="O38" s="260">
        <f t="shared" si="24"/>
        <v>2245.1999999999998</v>
      </c>
      <c r="P38" s="260">
        <f t="shared" si="8"/>
        <v>1080.8999999999999</v>
      </c>
      <c r="Q38" s="260">
        <f t="shared" si="9"/>
        <v>17633.099999999999</v>
      </c>
      <c r="R38" s="261">
        <f t="shared" si="19"/>
        <v>5664</v>
      </c>
      <c r="S38" s="260">
        <f t="shared" si="25"/>
        <v>4556.0999999999995</v>
      </c>
      <c r="T38" s="260">
        <f t="shared" si="26"/>
        <v>4556.0999999999995</v>
      </c>
      <c r="U38" s="260">
        <f t="shared" si="27"/>
        <v>2856.9</v>
      </c>
      <c r="V38" s="211">
        <v>2550</v>
      </c>
      <c r="W38" s="223">
        <v>1122</v>
      </c>
      <c r="X38" s="224">
        <v>1428</v>
      </c>
      <c r="Y38" s="214">
        <v>1976</v>
      </c>
      <c r="Z38" s="225">
        <v>770</v>
      </c>
      <c r="AA38" s="226">
        <v>1206</v>
      </c>
      <c r="AB38" s="211">
        <v>1590</v>
      </c>
      <c r="AC38" s="223">
        <v>477</v>
      </c>
      <c r="AD38" s="224">
        <v>1113</v>
      </c>
      <c r="AE38" s="214">
        <v>1670</v>
      </c>
      <c r="AF38" s="225">
        <v>417</v>
      </c>
      <c r="AG38" s="226">
        <v>1253</v>
      </c>
      <c r="AH38" s="211">
        <v>1197</v>
      </c>
      <c r="AI38" s="223">
        <v>215</v>
      </c>
      <c r="AJ38" s="224">
        <v>982</v>
      </c>
      <c r="AK38" s="214">
        <v>1193</v>
      </c>
      <c r="AL38" s="225">
        <v>143</v>
      </c>
      <c r="AM38" s="226">
        <v>1050</v>
      </c>
      <c r="AN38" s="211">
        <v>1258</v>
      </c>
      <c r="AO38" s="223">
        <v>138</v>
      </c>
      <c r="AP38" s="224">
        <v>1120</v>
      </c>
      <c r="AQ38" s="214">
        <v>1692</v>
      </c>
      <c r="AR38" s="225">
        <v>321</v>
      </c>
      <c r="AS38" s="226">
        <v>1371</v>
      </c>
      <c r="AT38" s="211">
        <v>1744</v>
      </c>
      <c r="AU38" s="223">
        <v>470</v>
      </c>
      <c r="AV38" s="224">
        <v>1274</v>
      </c>
      <c r="AW38" s="214">
        <v>2580</v>
      </c>
      <c r="AX38" s="225">
        <v>1006</v>
      </c>
      <c r="AY38" s="226">
        <v>1574</v>
      </c>
      <c r="AZ38" s="211">
        <v>2040</v>
      </c>
      <c r="BA38" s="227">
        <v>938</v>
      </c>
      <c r="BB38" s="228">
        <v>1102</v>
      </c>
      <c r="BC38" s="214">
        <v>3181</v>
      </c>
      <c r="BD38" s="210">
        <v>1467</v>
      </c>
      <c r="BE38" s="268">
        <v>1714</v>
      </c>
      <c r="BF38" s="42" t="s">
        <v>49</v>
      </c>
      <c r="BG38" s="43" t="s">
        <v>50</v>
      </c>
      <c r="BH38" s="44" t="s">
        <v>51</v>
      </c>
      <c r="BI38" s="44" t="s">
        <v>52</v>
      </c>
      <c r="BJ38" s="44" t="s">
        <v>53</v>
      </c>
      <c r="BK38" s="45"/>
    </row>
    <row r="39" spans="1:63" ht="38.25" customHeight="1" x14ac:dyDescent="0.2">
      <c r="A39" s="35">
        <v>34</v>
      </c>
      <c r="B39" s="35" t="s">
        <v>149</v>
      </c>
      <c r="C39" s="38" t="s">
        <v>150</v>
      </c>
      <c r="D39" s="39" t="s">
        <v>151</v>
      </c>
      <c r="E39" s="40" t="s">
        <v>67</v>
      </c>
      <c r="F39" s="41">
        <v>38</v>
      </c>
      <c r="G39" s="255">
        <f t="shared" si="0"/>
        <v>68820</v>
      </c>
      <c r="H39" s="256">
        <f t="shared" si="1"/>
        <v>10858</v>
      </c>
      <c r="I39" s="257">
        <f>(V39+Y39+AB39+AE39+AH39+AK39+AN39+AQ39+AT39+AW39+AZ39+BC39)</f>
        <v>22940</v>
      </c>
      <c r="J39" s="257">
        <f>(V39+Y39+AB39+AE39+AH39+AK39+AN39+AQ39+AT39+AW39+AZ39+BC39)</f>
        <v>22940</v>
      </c>
      <c r="K39" s="257">
        <f>(V39+Y39+AB39+AE39+AH39+AK39+AN39+AQ39)</f>
        <v>12082</v>
      </c>
      <c r="L39" s="277" t="s">
        <v>68</v>
      </c>
      <c r="M39" s="277"/>
      <c r="N39" s="277"/>
      <c r="O39" s="277"/>
      <c r="P39" s="277"/>
      <c r="Q39" s="277"/>
      <c r="R39" s="277"/>
      <c r="S39" s="277"/>
      <c r="T39" s="262"/>
      <c r="U39" s="262"/>
      <c r="V39" s="229">
        <v>3017</v>
      </c>
      <c r="W39" s="278" t="s">
        <v>68</v>
      </c>
      <c r="X39" s="278"/>
      <c r="Y39" s="231">
        <v>2095</v>
      </c>
      <c r="Z39" s="279" t="s">
        <v>68</v>
      </c>
      <c r="AA39" s="279"/>
      <c r="AB39" s="229">
        <v>1688</v>
      </c>
      <c r="AC39" s="278" t="s">
        <v>68</v>
      </c>
      <c r="AD39" s="278"/>
      <c r="AE39" s="231">
        <v>1437</v>
      </c>
      <c r="AF39" s="279" t="s">
        <v>68</v>
      </c>
      <c r="AG39" s="279"/>
      <c r="AH39" s="229">
        <v>1092</v>
      </c>
      <c r="AI39" s="278" t="s">
        <v>68</v>
      </c>
      <c r="AJ39" s="278"/>
      <c r="AK39" s="231">
        <v>846</v>
      </c>
      <c r="AL39" s="279" t="s">
        <v>68</v>
      </c>
      <c r="AM39" s="279"/>
      <c r="AN39" s="229">
        <v>886</v>
      </c>
      <c r="AO39" s="278" t="s">
        <v>68</v>
      </c>
      <c r="AP39" s="278"/>
      <c r="AQ39" s="231">
        <v>1021</v>
      </c>
      <c r="AR39" s="279" t="s">
        <v>68</v>
      </c>
      <c r="AS39" s="279"/>
      <c r="AT39" s="229">
        <v>1222</v>
      </c>
      <c r="AU39" s="278" t="s">
        <v>68</v>
      </c>
      <c r="AV39" s="278"/>
      <c r="AW39" s="231">
        <v>1740</v>
      </c>
      <c r="AX39" s="279" t="s">
        <v>68</v>
      </c>
      <c r="AY39" s="279"/>
      <c r="AZ39" s="229">
        <v>3831</v>
      </c>
      <c r="BA39" s="278" t="s">
        <v>68</v>
      </c>
      <c r="BB39" s="278"/>
      <c r="BC39" s="231">
        <v>4065</v>
      </c>
      <c r="BD39" s="279" t="s">
        <v>68</v>
      </c>
      <c r="BE39" s="280"/>
      <c r="BF39" s="42" t="s">
        <v>132</v>
      </c>
      <c r="BG39" s="43" t="s">
        <v>50</v>
      </c>
      <c r="BH39" s="44" t="s">
        <v>51</v>
      </c>
      <c r="BI39" s="44" t="s">
        <v>52</v>
      </c>
      <c r="BJ39" s="44" t="s">
        <v>53</v>
      </c>
    </row>
    <row r="40" spans="1:63" ht="39" customHeight="1" x14ac:dyDescent="0.2">
      <c r="A40" s="35">
        <v>35</v>
      </c>
      <c r="B40" s="35" t="s">
        <v>152</v>
      </c>
      <c r="C40" s="38" t="s">
        <v>153</v>
      </c>
      <c r="D40" s="48" t="s">
        <v>154</v>
      </c>
      <c r="E40" s="40" t="s">
        <v>67</v>
      </c>
      <c r="F40" s="41">
        <v>3</v>
      </c>
      <c r="G40" s="255">
        <f t="shared" si="0"/>
        <v>36</v>
      </c>
      <c r="H40" s="256">
        <f t="shared" si="1"/>
        <v>0</v>
      </c>
      <c r="I40" s="257">
        <f>(V40+Y40+AB40+AE40+AH40+AK40+AN40+AQ40+AT40+AW40+AZ40+BC40)</f>
        <v>12</v>
      </c>
      <c r="J40" s="257">
        <f>(V40+Y40+AB40+AE40+AH40+AK40+AN40+AQ40+AT40+AW40+AZ40+BC40)</f>
        <v>12</v>
      </c>
      <c r="K40" s="257">
        <f>(V40+Y40+AB40+AE40+AH40+AK40+AN40+AQ40)</f>
        <v>12</v>
      </c>
      <c r="L40" s="277" t="s">
        <v>68</v>
      </c>
      <c r="M40" s="277"/>
      <c r="N40" s="277"/>
      <c r="O40" s="277"/>
      <c r="P40" s="277"/>
      <c r="Q40" s="277"/>
      <c r="R40" s="277"/>
      <c r="S40" s="277"/>
      <c r="T40" s="262"/>
      <c r="U40" s="262"/>
      <c r="V40" s="229">
        <v>3</v>
      </c>
      <c r="W40" s="278" t="s">
        <v>68</v>
      </c>
      <c r="X40" s="278"/>
      <c r="Y40" s="231">
        <v>3</v>
      </c>
      <c r="Z40" s="279" t="s">
        <v>68</v>
      </c>
      <c r="AA40" s="279"/>
      <c r="AB40" s="229">
        <v>2</v>
      </c>
      <c r="AC40" s="278" t="s">
        <v>68</v>
      </c>
      <c r="AD40" s="278"/>
      <c r="AE40" s="231">
        <v>2</v>
      </c>
      <c r="AF40" s="279" t="s">
        <v>68</v>
      </c>
      <c r="AG40" s="279"/>
      <c r="AH40" s="229">
        <v>2</v>
      </c>
      <c r="AI40" s="278" t="s">
        <v>68</v>
      </c>
      <c r="AJ40" s="278"/>
      <c r="AK40" s="231">
        <v>0</v>
      </c>
      <c r="AL40" s="279" t="s">
        <v>68</v>
      </c>
      <c r="AM40" s="279"/>
      <c r="AN40" s="229">
        <v>0</v>
      </c>
      <c r="AO40" s="278" t="s">
        <v>68</v>
      </c>
      <c r="AP40" s="278"/>
      <c r="AQ40" s="231">
        <v>0</v>
      </c>
      <c r="AR40" s="279" t="s">
        <v>68</v>
      </c>
      <c r="AS40" s="279"/>
      <c r="AT40" s="229">
        <v>0</v>
      </c>
      <c r="AU40" s="278" t="s">
        <v>68</v>
      </c>
      <c r="AV40" s="278"/>
      <c r="AW40" s="231">
        <v>0</v>
      </c>
      <c r="AX40" s="279" t="s">
        <v>68</v>
      </c>
      <c r="AY40" s="279"/>
      <c r="AZ40" s="229">
        <v>0</v>
      </c>
      <c r="BA40" s="278" t="s">
        <v>68</v>
      </c>
      <c r="BB40" s="278"/>
      <c r="BC40" s="231">
        <v>0</v>
      </c>
      <c r="BD40" s="279" t="s">
        <v>68</v>
      </c>
      <c r="BE40" s="280"/>
      <c r="BF40" s="42" t="s">
        <v>132</v>
      </c>
      <c r="BG40" s="43" t="s">
        <v>50</v>
      </c>
      <c r="BH40" s="44" t="s">
        <v>51</v>
      </c>
      <c r="BI40" s="44" t="s">
        <v>52</v>
      </c>
      <c r="BJ40" s="44" t="s">
        <v>53</v>
      </c>
    </row>
    <row r="41" spans="1:63" ht="38.25" x14ac:dyDescent="0.25">
      <c r="A41" s="35">
        <v>36</v>
      </c>
      <c r="B41" s="35" t="s">
        <v>155</v>
      </c>
      <c r="C41" s="38" t="s">
        <v>156</v>
      </c>
      <c r="D41" s="39" t="s">
        <v>157</v>
      </c>
      <c r="E41" s="40" t="s">
        <v>48</v>
      </c>
      <c r="F41" s="41">
        <v>38</v>
      </c>
      <c r="G41" s="255">
        <f t="shared" si="0"/>
        <v>44364</v>
      </c>
      <c r="H41" s="256">
        <f t="shared" si="1"/>
        <v>15708</v>
      </c>
      <c r="I41" s="257">
        <f t="shared" ref="I41:I75" si="28">(V41+Y41+AB41+AE41+AH41+AK41+AN41+AQ41+AT41+AW41+AZ41+BC41)*30%</f>
        <v>11122.8</v>
      </c>
      <c r="J41" s="257">
        <f t="shared" si="21"/>
        <v>11122.8</v>
      </c>
      <c r="K41" s="257">
        <f t="shared" ref="K41:K43" si="29">(V41+Y41+AB41+AE41+AH41+AK41+AN41+AQ41)*30%</f>
        <v>6410.4</v>
      </c>
      <c r="L41" s="259">
        <f t="shared" ref="L41:L43" si="30">(M41+N41+O41+P41)</f>
        <v>15803.800000000001</v>
      </c>
      <c r="M41" s="261">
        <f>SUM(AU41,AX41,BA41,BD41)</f>
        <v>6481</v>
      </c>
      <c r="N41" s="261">
        <f t="shared" ref="N41:N43" si="31">(W41+Z41+AC41+AF41+AI41+AL41+AO41+AR41+AU41+AX41+BA41+BD41)*30%</f>
        <v>3755.7</v>
      </c>
      <c r="O41" s="260">
        <f t="shared" ref="O41:O43" si="32">(W41+Z41+AC41+AF41+AI41+AL41+AO41+AR41+AU41+AX41+BA41+BD41)*30%</f>
        <v>3755.7</v>
      </c>
      <c r="P41" s="260">
        <f t="shared" ref="P41:P43" si="33">(W41+Z41+AC41+AF41+AI41+AL41+AO41+AR41)*30%</f>
        <v>1811.3999999999999</v>
      </c>
      <c r="Q41" s="260">
        <f t="shared" ref="Q41:Q75" si="34">(R41+S41+T41+U41)</f>
        <v>28560.199999999997</v>
      </c>
      <c r="R41" s="261">
        <f>SUM(AV41,AY41,BB41,BE41)</f>
        <v>9227</v>
      </c>
      <c r="S41" s="260">
        <f t="shared" ref="S41:S43" si="35">(X41+AA41+AD41+AG41+AJ41+AM41+AP41+AS41+AV41+AY41+BB41+BE41)*30%</f>
        <v>7367.0999999999995</v>
      </c>
      <c r="T41" s="260">
        <f t="shared" ref="T41:T43" si="36">(X41+AA41+AD41+AG41+AJ41+AM41+AP41+AS41+AV41+AY41+BB41+BE41)*30%</f>
        <v>7367.0999999999995</v>
      </c>
      <c r="U41" s="260">
        <f t="shared" ref="U41:U43" si="37">(X41+AA41+AD41+AG41+AJ41+AM41+AP41+AS41)*30%</f>
        <v>4599</v>
      </c>
      <c r="V41" s="211">
        <v>4291</v>
      </c>
      <c r="W41" s="223">
        <v>1888</v>
      </c>
      <c r="X41" s="224">
        <v>2403</v>
      </c>
      <c r="Y41" s="214">
        <v>3184</v>
      </c>
      <c r="Z41" s="225">
        <v>1241</v>
      </c>
      <c r="AA41" s="226">
        <v>1943</v>
      </c>
      <c r="AB41" s="211">
        <v>2971</v>
      </c>
      <c r="AC41" s="223">
        <v>891</v>
      </c>
      <c r="AD41" s="224">
        <v>2080</v>
      </c>
      <c r="AE41" s="214">
        <v>2392</v>
      </c>
      <c r="AF41" s="225">
        <v>717</v>
      </c>
      <c r="AG41" s="226">
        <v>1675</v>
      </c>
      <c r="AH41" s="211">
        <v>2046</v>
      </c>
      <c r="AI41" s="223">
        <v>368</v>
      </c>
      <c r="AJ41" s="224">
        <v>1678</v>
      </c>
      <c r="AK41" s="214">
        <v>1844</v>
      </c>
      <c r="AL41" s="225">
        <v>221</v>
      </c>
      <c r="AM41" s="226">
        <v>1623</v>
      </c>
      <c r="AN41" s="211">
        <v>2107</v>
      </c>
      <c r="AO41" s="223">
        <v>231</v>
      </c>
      <c r="AP41" s="224">
        <v>1876</v>
      </c>
      <c r="AQ41" s="214">
        <v>2533</v>
      </c>
      <c r="AR41" s="225">
        <v>481</v>
      </c>
      <c r="AS41" s="226">
        <v>2052</v>
      </c>
      <c r="AT41" s="211">
        <v>2978</v>
      </c>
      <c r="AU41" s="223">
        <v>804</v>
      </c>
      <c r="AV41" s="224">
        <v>2174</v>
      </c>
      <c r="AW41" s="214">
        <v>3816</v>
      </c>
      <c r="AX41" s="225">
        <v>1488</v>
      </c>
      <c r="AY41" s="226">
        <v>2328</v>
      </c>
      <c r="AZ41" s="211">
        <v>4295</v>
      </c>
      <c r="BA41" s="227">
        <v>1975</v>
      </c>
      <c r="BB41" s="228">
        <v>2320</v>
      </c>
      <c r="BC41" s="214">
        <v>4619</v>
      </c>
      <c r="BD41" s="210">
        <v>2214</v>
      </c>
      <c r="BE41" s="268">
        <v>2405</v>
      </c>
      <c r="BF41" s="42" t="s">
        <v>49</v>
      </c>
      <c r="BG41" s="43" t="s">
        <v>50</v>
      </c>
      <c r="BH41" s="44" t="s">
        <v>51</v>
      </c>
      <c r="BI41" s="44" t="s">
        <v>52</v>
      </c>
      <c r="BJ41" s="44" t="s">
        <v>53</v>
      </c>
      <c r="BK41" s="45"/>
    </row>
    <row r="42" spans="1:63" ht="38.25" x14ac:dyDescent="0.25">
      <c r="A42" s="35">
        <v>37</v>
      </c>
      <c r="B42" s="35" t="s">
        <v>158</v>
      </c>
      <c r="C42" s="38" t="s">
        <v>159</v>
      </c>
      <c r="D42" s="39" t="s">
        <v>160</v>
      </c>
      <c r="E42" s="40" t="s">
        <v>48</v>
      </c>
      <c r="F42" s="41">
        <v>8</v>
      </c>
      <c r="G42" s="255">
        <f t="shared" si="0"/>
        <v>30605.4</v>
      </c>
      <c r="H42" s="256">
        <f t="shared" si="1"/>
        <v>11259</v>
      </c>
      <c r="I42" s="257">
        <f t="shared" si="28"/>
        <v>7574.7</v>
      </c>
      <c r="J42" s="257">
        <f t="shared" si="21"/>
        <v>7574.7</v>
      </c>
      <c r="K42" s="257">
        <f t="shared" si="29"/>
        <v>4197</v>
      </c>
      <c r="L42" s="259">
        <f t="shared" si="30"/>
        <v>10938.9</v>
      </c>
      <c r="M42" s="261">
        <f>SUM(AU42,AX42,BA42,BD42)</f>
        <v>4629</v>
      </c>
      <c r="N42" s="261">
        <f t="shared" si="31"/>
        <v>2566.1999999999998</v>
      </c>
      <c r="O42" s="260">
        <f t="shared" si="32"/>
        <v>2566.1999999999998</v>
      </c>
      <c r="P42" s="260">
        <f t="shared" si="33"/>
        <v>1177.5</v>
      </c>
      <c r="Q42" s="260">
        <f t="shared" si="34"/>
        <v>19666.5</v>
      </c>
      <c r="R42" s="261">
        <f>SUM(AV42,AY42,BB42,BE42)</f>
        <v>6630</v>
      </c>
      <c r="S42" s="260">
        <f t="shared" si="35"/>
        <v>5008.5</v>
      </c>
      <c r="T42" s="260">
        <f t="shared" si="36"/>
        <v>5008.5</v>
      </c>
      <c r="U42" s="260">
        <f t="shared" si="37"/>
        <v>3019.5</v>
      </c>
      <c r="V42" s="211">
        <v>2326</v>
      </c>
      <c r="W42" s="223">
        <v>1023</v>
      </c>
      <c r="X42" s="224">
        <v>1303</v>
      </c>
      <c r="Y42" s="214">
        <v>2304</v>
      </c>
      <c r="Z42" s="225">
        <v>898</v>
      </c>
      <c r="AA42" s="226">
        <v>1406</v>
      </c>
      <c r="AB42" s="211">
        <v>1955</v>
      </c>
      <c r="AC42" s="223">
        <v>585</v>
      </c>
      <c r="AD42" s="224">
        <v>1370</v>
      </c>
      <c r="AE42" s="214">
        <v>2091</v>
      </c>
      <c r="AF42" s="225">
        <v>627</v>
      </c>
      <c r="AG42" s="226">
        <v>1464</v>
      </c>
      <c r="AH42" s="211">
        <v>924</v>
      </c>
      <c r="AI42" s="223">
        <v>166</v>
      </c>
      <c r="AJ42" s="224">
        <v>758</v>
      </c>
      <c r="AK42" s="214">
        <v>1108</v>
      </c>
      <c r="AL42" s="225">
        <v>132</v>
      </c>
      <c r="AM42" s="226">
        <v>976</v>
      </c>
      <c r="AN42" s="211">
        <v>1610</v>
      </c>
      <c r="AO42" s="223">
        <v>177</v>
      </c>
      <c r="AP42" s="224">
        <v>1433</v>
      </c>
      <c r="AQ42" s="214">
        <v>1672</v>
      </c>
      <c r="AR42" s="225">
        <v>317</v>
      </c>
      <c r="AS42" s="226">
        <v>1355</v>
      </c>
      <c r="AT42" s="211">
        <v>2330</v>
      </c>
      <c r="AU42" s="223">
        <v>629</v>
      </c>
      <c r="AV42" s="224">
        <v>1701</v>
      </c>
      <c r="AW42" s="214">
        <v>2677</v>
      </c>
      <c r="AX42" s="225">
        <v>1044</v>
      </c>
      <c r="AY42" s="226">
        <v>1633</v>
      </c>
      <c r="AZ42" s="211">
        <v>2086</v>
      </c>
      <c r="BA42" s="227">
        <v>959</v>
      </c>
      <c r="BB42" s="228">
        <v>1127</v>
      </c>
      <c r="BC42" s="214">
        <v>4166</v>
      </c>
      <c r="BD42" s="210">
        <v>1997</v>
      </c>
      <c r="BE42" s="268">
        <v>2169</v>
      </c>
      <c r="BF42" s="42" t="s">
        <v>49</v>
      </c>
      <c r="BG42" s="43" t="s">
        <v>50</v>
      </c>
      <c r="BH42" s="44" t="s">
        <v>51</v>
      </c>
      <c r="BI42" s="44" t="s">
        <v>52</v>
      </c>
      <c r="BJ42" s="44" t="s">
        <v>53</v>
      </c>
      <c r="BK42" s="45"/>
    </row>
    <row r="43" spans="1:63" ht="38.25" x14ac:dyDescent="0.25">
      <c r="A43" s="35">
        <v>38</v>
      </c>
      <c r="B43" s="35" t="s">
        <v>161</v>
      </c>
      <c r="C43" s="38" t="s">
        <v>162</v>
      </c>
      <c r="D43" s="39" t="s">
        <v>163</v>
      </c>
      <c r="E43" s="40" t="s">
        <v>48</v>
      </c>
      <c r="F43" s="41">
        <v>38</v>
      </c>
      <c r="G43" s="255">
        <f t="shared" si="0"/>
        <v>35211</v>
      </c>
      <c r="H43" s="256">
        <f t="shared" si="1"/>
        <v>12180</v>
      </c>
      <c r="I43" s="257">
        <f t="shared" si="28"/>
        <v>8895</v>
      </c>
      <c r="J43" s="257">
        <f t="shared" si="21"/>
        <v>8895</v>
      </c>
      <c r="K43" s="257">
        <f t="shared" si="29"/>
        <v>5241</v>
      </c>
      <c r="L43" s="259">
        <f t="shared" si="30"/>
        <v>12160</v>
      </c>
      <c r="M43" s="261">
        <f>SUM(AU43,AX43,BA43,BD43)</f>
        <v>4891</v>
      </c>
      <c r="N43" s="261">
        <f t="shared" si="31"/>
        <v>2912.1</v>
      </c>
      <c r="O43" s="260">
        <f t="shared" si="32"/>
        <v>2912.1</v>
      </c>
      <c r="P43" s="260">
        <f t="shared" si="33"/>
        <v>1444.8</v>
      </c>
      <c r="Q43" s="260">
        <f t="shared" si="34"/>
        <v>23051</v>
      </c>
      <c r="R43" s="261">
        <f>SUM(AV43,AY43,BB43,BE43)</f>
        <v>7289</v>
      </c>
      <c r="S43" s="260">
        <f t="shared" si="35"/>
        <v>5982.9</v>
      </c>
      <c r="T43" s="260">
        <f t="shared" si="36"/>
        <v>5982.9</v>
      </c>
      <c r="U43" s="260">
        <f t="shared" si="37"/>
        <v>3796.2</v>
      </c>
      <c r="V43" s="211">
        <v>3258</v>
      </c>
      <c r="W43" s="223">
        <v>1433</v>
      </c>
      <c r="X43" s="224">
        <v>1825</v>
      </c>
      <c r="Y43" s="214">
        <v>2191</v>
      </c>
      <c r="Z43" s="225">
        <v>854</v>
      </c>
      <c r="AA43" s="226">
        <v>1337</v>
      </c>
      <c r="AB43" s="211">
        <v>2605</v>
      </c>
      <c r="AC43" s="223">
        <v>781</v>
      </c>
      <c r="AD43" s="224">
        <v>1824</v>
      </c>
      <c r="AE43" s="214">
        <v>2063</v>
      </c>
      <c r="AF43" s="225">
        <v>618</v>
      </c>
      <c r="AG43" s="226">
        <v>1445</v>
      </c>
      <c r="AH43" s="211">
        <v>1725</v>
      </c>
      <c r="AI43" s="223">
        <v>310</v>
      </c>
      <c r="AJ43" s="224">
        <v>1415</v>
      </c>
      <c r="AK43" s="214">
        <v>1558</v>
      </c>
      <c r="AL43" s="225">
        <v>186</v>
      </c>
      <c r="AM43" s="226">
        <v>1372</v>
      </c>
      <c r="AN43" s="211">
        <v>1839</v>
      </c>
      <c r="AO43" s="223">
        <v>202</v>
      </c>
      <c r="AP43" s="224">
        <v>1637</v>
      </c>
      <c r="AQ43" s="214">
        <v>2231</v>
      </c>
      <c r="AR43" s="225">
        <v>432</v>
      </c>
      <c r="AS43" s="226">
        <v>1799</v>
      </c>
      <c r="AT43" s="211">
        <v>2576</v>
      </c>
      <c r="AU43" s="223">
        <v>695</v>
      </c>
      <c r="AV43" s="224">
        <v>1881</v>
      </c>
      <c r="AW43" s="214">
        <v>3091</v>
      </c>
      <c r="AX43" s="225">
        <v>1205</v>
      </c>
      <c r="AY43" s="226">
        <v>1886</v>
      </c>
      <c r="AZ43" s="211">
        <v>2980</v>
      </c>
      <c r="BA43" s="227">
        <v>1370</v>
      </c>
      <c r="BB43" s="228">
        <v>1610</v>
      </c>
      <c r="BC43" s="214">
        <v>3533</v>
      </c>
      <c r="BD43" s="210">
        <v>1621</v>
      </c>
      <c r="BE43" s="268">
        <v>1912</v>
      </c>
      <c r="BF43" s="42" t="s">
        <v>49</v>
      </c>
      <c r="BG43" s="43" t="s">
        <v>50</v>
      </c>
      <c r="BH43" s="44" t="s">
        <v>51</v>
      </c>
      <c r="BI43" s="44" t="s">
        <v>52</v>
      </c>
      <c r="BJ43" s="44" t="s">
        <v>53</v>
      </c>
      <c r="BK43" s="45"/>
    </row>
    <row r="44" spans="1:63" ht="39" customHeight="1" x14ac:dyDescent="0.2">
      <c r="A44" s="35">
        <v>39</v>
      </c>
      <c r="B44" s="35" t="s">
        <v>164</v>
      </c>
      <c r="C44" s="38" t="s">
        <v>165</v>
      </c>
      <c r="D44" s="39" t="s">
        <v>166</v>
      </c>
      <c r="E44" s="40" t="s">
        <v>67</v>
      </c>
      <c r="F44" s="41">
        <v>15</v>
      </c>
      <c r="G44" s="255">
        <f t="shared" si="0"/>
        <v>8412</v>
      </c>
      <c r="H44" s="256">
        <f t="shared" si="1"/>
        <v>1233</v>
      </c>
      <c r="I44" s="257">
        <f>(V44+Y44+AB44+AE44+AH44+AK44+AN44+AQ44+AT44+AW44+AZ44+BC44)</f>
        <v>2804</v>
      </c>
      <c r="J44" s="257">
        <f>(V44+Y44+AB44+AE44+AH44+AK44+AN44+AQ44+AT44+AW44+AZ44+BC44)</f>
        <v>2804</v>
      </c>
      <c r="K44" s="257">
        <f>(V44+Y44+AB44+AE44+AH44+AK44+AN44+AQ44)</f>
        <v>1571</v>
      </c>
      <c r="L44" s="277" t="s">
        <v>68</v>
      </c>
      <c r="M44" s="277"/>
      <c r="N44" s="277"/>
      <c r="O44" s="277"/>
      <c r="P44" s="277"/>
      <c r="Q44" s="277"/>
      <c r="R44" s="277"/>
      <c r="S44" s="277"/>
      <c r="T44" s="262"/>
      <c r="U44" s="262"/>
      <c r="V44" s="229">
        <v>785</v>
      </c>
      <c r="W44" s="278" t="s">
        <v>68</v>
      </c>
      <c r="X44" s="278"/>
      <c r="Y44" s="231">
        <v>470</v>
      </c>
      <c r="Z44" s="279" t="s">
        <v>68</v>
      </c>
      <c r="AA44" s="279"/>
      <c r="AB44" s="229">
        <v>137</v>
      </c>
      <c r="AC44" s="278" t="s">
        <v>68</v>
      </c>
      <c r="AD44" s="278"/>
      <c r="AE44" s="231">
        <v>87</v>
      </c>
      <c r="AF44" s="279" t="s">
        <v>68</v>
      </c>
      <c r="AG44" s="279"/>
      <c r="AH44" s="229">
        <v>22</v>
      </c>
      <c r="AI44" s="278" t="s">
        <v>68</v>
      </c>
      <c r="AJ44" s="278"/>
      <c r="AK44" s="231">
        <v>24</v>
      </c>
      <c r="AL44" s="279" t="s">
        <v>68</v>
      </c>
      <c r="AM44" s="279"/>
      <c r="AN44" s="229">
        <v>21</v>
      </c>
      <c r="AO44" s="278" t="s">
        <v>68</v>
      </c>
      <c r="AP44" s="278"/>
      <c r="AQ44" s="231">
        <v>25</v>
      </c>
      <c r="AR44" s="279" t="s">
        <v>68</v>
      </c>
      <c r="AS44" s="279"/>
      <c r="AT44" s="229">
        <v>17</v>
      </c>
      <c r="AU44" s="278" t="s">
        <v>68</v>
      </c>
      <c r="AV44" s="278"/>
      <c r="AW44" s="231">
        <v>23</v>
      </c>
      <c r="AX44" s="279" t="s">
        <v>68</v>
      </c>
      <c r="AY44" s="279"/>
      <c r="AZ44" s="229">
        <v>530</v>
      </c>
      <c r="BA44" s="278" t="s">
        <v>68</v>
      </c>
      <c r="BB44" s="278"/>
      <c r="BC44" s="231">
        <v>663</v>
      </c>
      <c r="BD44" s="279" t="s">
        <v>68</v>
      </c>
      <c r="BE44" s="280"/>
      <c r="BF44" s="42" t="s">
        <v>132</v>
      </c>
      <c r="BG44" s="43" t="s">
        <v>50</v>
      </c>
      <c r="BH44" s="44" t="s">
        <v>51</v>
      </c>
      <c r="BI44" s="44" t="s">
        <v>52</v>
      </c>
      <c r="BJ44" s="44" t="s">
        <v>53</v>
      </c>
    </row>
    <row r="45" spans="1:63" ht="38.25" x14ac:dyDescent="0.25">
      <c r="A45" s="35">
        <v>40</v>
      </c>
      <c r="B45" s="35" t="s">
        <v>167</v>
      </c>
      <c r="C45" s="38" t="s">
        <v>168</v>
      </c>
      <c r="D45" s="39">
        <v>27909280</v>
      </c>
      <c r="E45" s="40" t="s">
        <v>48</v>
      </c>
      <c r="F45" s="41">
        <v>10</v>
      </c>
      <c r="G45" s="255">
        <f t="shared" si="0"/>
        <v>19539.399999999998</v>
      </c>
      <c r="H45" s="256">
        <f t="shared" si="1"/>
        <v>7270</v>
      </c>
      <c r="I45" s="257">
        <f t="shared" si="28"/>
        <v>4816.8</v>
      </c>
      <c r="J45" s="257">
        <f t="shared" si="21"/>
        <v>4816.8</v>
      </c>
      <c r="K45" s="257">
        <f t="shared" ref="K45:K75" si="38">(V45+Y45+AB45+AE45+AH45+AK45+AN45+AQ45)*30%</f>
        <v>2635.7999999999997</v>
      </c>
      <c r="L45" s="259">
        <f t="shared" ref="L45:L75" si="39">(M45+N45+O45+P45)</f>
        <v>6788.6439999999993</v>
      </c>
      <c r="M45" s="261">
        <f t="shared" ref="M45:M64" si="40">SUM(AU45,AX45,BA45,BD45)</f>
        <v>2887.84</v>
      </c>
      <c r="N45" s="261">
        <f t="shared" ref="N45:N75" si="41">(W45+Z45+AC45+AF45+AI45+AL45+AO45+AR45+AU45+AX45+BA45+BD45)*30%</f>
        <v>1589.0519999999999</v>
      </c>
      <c r="O45" s="260">
        <f t="shared" ref="O45:O75" si="42">(W45+Z45+AC45+AF45+AI45+AL45+AO45+AR45+AU45+AX45+BA45+BD45)*30%</f>
        <v>1589.0519999999999</v>
      </c>
      <c r="P45" s="260">
        <f t="shared" ref="P45:P75" si="43">(W45+Z45+AC45+AF45+AI45+AL45+AO45+AR45)*30%</f>
        <v>722.69999999999993</v>
      </c>
      <c r="Q45" s="260">
        <f t="shared" si="34"/>
        <v>12750.755999999999</v>
      </c>
      <c r="R45" s="261">
        <f t="shared" ref="R45:R64" si="44">SUM(AV45,AY45,BB45,BE45)</f>
        <v>4382.16</v>
      </c>
      <c r="S45" s="260">
        <f t="shared" ref="S45:S75" si="45">(X45+AA45+AD45+AG45+AJ45+AM45+AP45+AS45+AV45+AY45+BB45+BE45)*30%</f>
        <v>3227.748</v>
      </c>
      <c r="T45" s="260">
        <f t="shared" ref="T45:T75" si="46">(X45+AA45+AD45+AG45+AJ45+AM45+AP45+AS45+AV45+AY45+BB45+BE45)*30%</f>
        <v>3227.748</v>
      </c>
      <c r="U45" s="260">
        <f t="shared" ref="U45:U75" si="47">(X45+AA45+AD45+AG45+AJ45+AM45+AP45+AS45)*30%</f>
        <v>1913.1</v>
      </c>
      <c r="V45" s="211">
        <v>1525</v>
      </c>
      <c r="W45" s="223">
        <v>671</v>
      </c>
      <c r="X45" s="224">
        <v>854</v>
      </c>
      <c r="Y45" s="214">
        <v>1538</v>
      </c>
      <c r="Z45" s="225">
        <v>599</v>
      </c>
      <c r="AA45" s="226">
        <v>939</v>
      </c>
      <c r="AB45" s="211">
        <v>1187</v>
      </c>
      <c r="AC45" s="223">
        <v>356</v>
      </c>
      <c r="AD45" s="224">
        <v>831</v>
      </c>
      <c r="AE45" s="214">
        <v>1096</v>
      </c>
      <c r="AF45" s="225">
        <v>274</v>
      </c>
      <c r="AG45" s="226">
        <v>822</v>
      </c>
      <c r="AH45" s="211">
        <v>764</v>
      </c>
      <c r="AI45" s="223">
        <v>137</v>
      </c>
      <c r="AJ45" s="224">
        <v>627</v>
      </c>
      <c r="AK45" s="214">
        <v>749</v>
      </c>
      <c r="AL45" s="225">
        <v>89</v>
      </c>
      <c r="AM45" s="226">
        <v>660</v>
      </c>
      <c r="AN45" s="211">
        <v>1032</v>
      </c>
      <c r="AO45" s="223">
        <v>113</v>
      </c>
      <c r="AP45" s="224">
        <v>919</v>
      </c>
      <c r="AQ45" s="214">
        <v>895</v>
      </c>
      <c r="AR45" s="225">
        <v>170</v>
      </c>
      <c r="AS45" s="226">
        <v>725</v>
      </c>
      <c r="AT45" s="211">
        <v>1992</v>
      </c>
      <c r="AU45" s="223">
        <v>537</v>
      </c>
      <c r="AV45" s="224">
        <v>1455</v>
      </c>
      <c r="AW45" s="214">
        <v>1645</v>
      </c>
      <c r="AX45" s="225">
        <v>641</v>
      </c>
      <c r="AY45" s="226">
        <v>1004</v>
      </c>
      <c r="AZ45" s="211">
        <v>1675</v>
      </c>
      <c r="BA45" s="227">
        <v>770</v>
      </c>
      <c r="BB45" s="228">
        <v>905</v>
      </c>
      <c r="BC45" s="214">
        <v>1958</v>
      </c>
      <c r="BD45" s="210">
        <v>939.84</v>
      </c>
      <c r="BE45" s="268">
        <v>1018.16</v>
      </c>
      <c r="BF45" s="42" t="s">
        <v>49</v>
      </c>
      <c r="BG45" s="43" t="s">
        <v>50</v>
      </c>
      <c r="BH45" s="44" t="s">
        <v>51</v>
      </c>
      <c r="BI45" s="44" t="s">
        <v>52</v>
      </c>
      <c r="BJ45" s="44" t="s">
        <v>53</v>
      </c>
      <c r="BK45" s="45"/>
    </row>
    <row r="46" spans="1:63" ht="38.25" x14ac:dyDescent="0.25">
      <c r="A46" s="35">
        <v>41</v>
      </c>
      <c r="B46" s="35" t="s">
        <v>169</v>
      </c>
      <c r="C46" s="38" t="s">
        <v>170</v>
      </c>
      <c r="D46" s="48" t="s">
        <v>171</v>
      </c>
      <c r="E46" s="40" t="s">
        <v>48</v>
      </c>
      <c r="F46" s="41">
        <v>5</v>
      </c>
      <c r="G46" s="255">
        <f t="shared" si="0"/>
        <v>25484.5</v>
      </c>
      <c r="H46" s="256">
        <f t="shared" si="1"/>
        <v>9058</v>
      </c>
      <c r="I46" s="257">
        <f t="shared" si="28"/>
        <v>6381.3</v>
      </c>
      <c r="J46" s="257">
        <f t="shared" si="21"/>
        <v>6381.3</v>
      </c>
      <c r="K46" s="257">
        <f t="shared" si="38"/>
        <v>3663.9</v>
      </c>
      <c r="L46" s="259">
        <f t="shared" si="39"/>
        <v>8939.8639999999996</v>
      </c>
      <c r="M46" s="261">
        <f t="shared" si="40"/>
        <v>3703.04</v>
      </c>
      <c r="N46" s="261">
        <f t="shared" si="41"/>
        <v>2115.9119999999998</v>
      </c>
      <c r="O46" s="260">
        <f t="shared" si="42"/>
        <v>2115.9119999999998</v>
      </c>
      <c r="P46" s="260">
        <f t="shared" si="43"/>
        <v>1005</v>
      </c>
      <c r="Q46" s="260">
        <f t="shared" si="34"/>
        <v>16544.636000000002</v>
      </c>
      <c r="R46" s="261">
        <f t="shared" si="44"/>
        <v>5354.96</v>
      </c>
      <c r="S46" s="260">
        <f t="shared" si="45"/>
        <v>4265.3879999999999</v>
      </c>
      <c r="T46" s="260">
        <f t="shared" si="46"/>
        <v>4265.3879999999999</v>
      </c>
      <c r="U46" s="260">
        <f t="shared" si="47"/>
        <v>2658.9</v>
      </c>
      <c r="V46" s="211">
        <v>2453</v>
      </c>
      <c r="W46" s="223">
        <v>1079</v>
      </c>
      <c r="X46" s="224">
        <v>1374</v>
      </c>
      <c r="Y46" s="214">
        <v>1801</v>
      </c>
      <c r="Z46" s="225">
        <v>702</v>
      </c>
      <c r="AA46" s="226">
        <v>1099</v>
      </c>
      <c r="AB46" s="211">
        <v>1621</v>
      </c>
      <c r="AC46" s="223">
        <v>486</v>
      </c>
      <c r="AD46" s="224">
        <v>1135</v>
      </c>
      <c r="AE46" s="214">
        <v>1259</v>
      </c>
      <c r="AF46" s="225">
        <v>314</v>
      </c>
      <c r="AG46" s="226">
        <v>945</v>
      </c>
      <c r="AH46" s="211">
        <v>1023</v>
      </c>
      <c r="AI46" s="223">
        <v>184</v>
      </c>
      <c r="AJ46" s="224">
        <v>839</v>
      </c>
      <c r="AK46" s="214">
        <v>1228</v>
      </c>
      <c r="AL46" s="225">
        <v>147</v>
      </c>
      <c r="AM46" s="226">
        <v>1081</v>
      </c>
      <c r="AN46" s="211">
        <v>1227</v>
      </c>
      <c r="AO46" s="223">
        <v>134</v>
      </c>
      <c r="AP46" s="224">
        <v>1093</v>
      </c>
      <c r="AQ46" s="214">
        <v>1601</v>
      </c>
      <c r="AR46" s="225">
        <v>304</v>
      </c>
      <c r="AS46" s="226">
        <v>1297</v>
      </c>
      <c r="AT46" s="211">
        <v>1685</v>
      </c>
      <c r="AU46" s="223">
        <v>454</v>
      </c>
      <c r="AV46" s="224">
        <v>1231</v>
      </c>
      <c r="AW46" s="214">
        <v>2836</v>
      </c>
      <c r="AX46" s="225">
        <v>1106</v>
      </c>
      <c r="AY46" s="226">
        <v>1730</v>
      </c>
      <c r="AZ46" s="211">
        <v>1689</v>
      </c>
      <c r="BA46" s="227">
        <v>776</v>
      </c>
      <c r="BB46" s="228">
        <v>913</v>
      </c>
      <c r="BC46" s="214">
        <v>2848</v>
      </c>
      <c r="BD46" s="210">
        <v>1367.04</v>
      </c>
      <c r="BE46" s="268">
        <v>1480.96</v>
      </c>
      <c r="BF46" s="42" t="s">
        <v>49</v>
      </c>
      <c r="BG46" s="43" t="s">
        <v>50</v>
      </c>
      <c r="BH46" s="44" t="s">
        <v>51</v>
      </c>
      <c r="BI46" s="44" t="s">
        <v>52</v>
      </c>
      <c r="BJ46" s="44" t="s">
        <v>53</v>
      </c>
      <c r="BK46" s="45"/>
    </row>
    <row r="47" spans="1:63" ht="38.25" x14ac:dyDescent="0.25">
      <c r="A47" s="35">
        <v>42</v>
      </c>
      <c r="B47" s="35" t="s">
        <v>172</v>
      </c>
      <c r="C47" s="38" t="s">
        <v>173</v>
      </c>
      <c r="D47" s="39" t="s">
        <v>174</v>
      </c>
      <c r="E47" s="40" t="s">
        <v>48</v>
      </c>
      <c r="F47" s="41">
        <v>30</v>
      </c>
      <c r="G47" s="255">
        <f t="shared" si="0"/>
        <v>27374.1</v>
      </c>
      <c r="H47" s="256">
        <f t="shared" si="1"/>
        <v>10266</v>
      </c>
      <c r="I47" s="257">
        <f t="shared" si="28"/>
        <v>6729.3</v>
      </c>
      <c r="J47" s="257">
        <f t="shared" si="21"/>
        <v>6729.3</v>
      </c>
      <c r="K47" s="257">
        <f t="shared" si="38"/>
        <v>3649.5</v>
      </c>
      <c r="L47" s="259">
        <f t="shared" si="39"/>
        <v>9749.2119999999995</v>
      </c>
      <c r="M47" s="261">
        <f t="shared" si="40"/>
        <v>4181.32</v>
      </c>
      <c r="N47" s="261">
        <f t="shared" si="41"/>
        <v>2274.096</v>
      </c>
      <c r="O47" s="260">
        <f t="shared" si="42"/>
        <v>2274.096</v>
      </c>
      <c r="P47" s="260">
        <f t="shared" si="43"/>
        <v>1019.6999999999999</v>
      </c>
      <c r="Q47" s="260">
        <f t="shared" si="34"/>
        <v>17624.887999999999</v>
      </c>
      <c r="R47" s="261">
        <f t="shared" si="44"/>
        <v>6084.68</v>
      </c>
      <c r="S47" s="260">
        <f t="shared" si="45"/>
        <v>4455.2039999999997</v>
      </c>
      <c r="T47" s="260">
        <f t="shared" si="46"/>
        <v>4455.2039999999997</v>
      </c>
      <c r="U47" s="260">
        <f t="shared" si="47"/>
        <v>2629.7999999999997</v>
      </c>
      <c r="V47" s="211">
        <v>2244</v>
      </c>
      <c r="W47" s="223">
        <v>987</v>
      </c>
      <c r="X47" s="224">
        <v>1257</v>
      </c>
      <c r="Y47" s="214">
        <v>2042</v>
      </c>
      <c r="Z47" s="225">
        <v>796</v>
      </c>
      <c r="AA47" s="226">
        <v>1246</v>
      </c>
      <c r="AB47" s="211">
        <v>1714</v>
      </c>
      <c r="AC47" s="223">
        <v>514</v>
      </c>
      <c r="AD47" s="224">
        <v>1200</v>
      </c>
      <c r="AE47" s="214">
        <v>1429</v>
      </c>
      <c r="AF47" s="225">
        <v>357</v>
      </c>
      <c r="AG47" s="226">
        <v>1072</v>
      </c>
      <c r="AH47" s="211">
        <v>1185</v>
      </c>
      <c r="AI47" s="223">
        <v>213</v>
      </c>
      <c r="AJ47" s="224">
        <v>972</v>
      </c>
      <c r="AK47" s="214">
        <v>879</v>
      </c>
      <c r="AL47" s="225">
        <v>105</v>
      </c>
      <c r="AM47" s="226">
        <v>774</v>
      </c>
      <c r="AN47" s="211">
        <v>995</v>
      </c>
      <c r="AO47" s="223">
        <v>109</v>
      </c>
      <c r="AP47" s="224">
        <v>886</v>
      </c>
      <c r="AQ47" s="214">
        <v>1677</v>
      </c>
      <c r="AR47" s="225">
        <v>318</v>
      </c>
      <c r="AS47" s="226">
        <v>1359</v>
      </c>
      <c r="AT47" s="211">
        <v>2236</v>
      </c>
      <c r="AU47" s="223">
        <v>603</v>
      </c>
      <c r="AV47" s="224">
        <v>1633</v>
      </c>
      <c r="AW47" s="214">
        <v>2420</v>
      </c>
      <c r="AX47" s="225">
        <v>943</v>
      </c>
      <c r="AY47" s="226">
        <v>1477</v>
      </c>
      <c r="AZ47" s="211">
        <v>2826</v>
      </c>
      <c r="BA47" s="227">
        <v>1299</v>
      </c>
      <c r="BB47" s="228">
        <v>1527</v>
      </c>
      <c r="BC47" s="214">
        <v>2784</v>
      </c>
      <c r="BD47" s="210">
        <v>1336.32</v>
      </c>
      <c r="BE47" s="268">
        <v>1447.68</v>
      </c>
      <c r="BF47" s="42" t="s">
        <v>49</v>
      </c>
      <c r="BG47" s="43" t="s">
        <v>50</v>
      </c>
      <c r="BH47" s="44" t="s">
        <v>51</v>
      </c>
      <c r="BI47" s="44" t="s">
        <v>52</v>
      </c>
      <c r="BJ47" s="44" t="s">
        <v>53</v>
      </c>
      <c r="BK47" s="45"/>
    </row>
    <row r="48" spans="1:63" ht="38.25" x14ac:dyDescent="0.25">
      <c r="A48" s="35">
        <v>43</v>
      </c>
      <c r="B48" s="35" t="s">
        <v>175</v>
      </c>
      <c r="C48" s="38" t="s">
        <v>176</v>
      </c>
      <c r="D48" s="39" t="s">
        <v>177</v>
      </c>
      <c r="E48" s="40" t="s">
        <v>48</v>
      </c>
      <c r="F48" s="41">
        <v>15</v>
      </c>
      <c r="G48" s="255">
        <f>SUM(H48+I48+J48+K48)</f>
        <v>84840</v>
      </c>
      <c r="H48" s="256">
        <f t="shared" si="1"/>
        <v>25800</v>
      </c>
      <c r="I48" s="257">
        <f t="shared" si="28"/>
        <v>22260</v>
      </c>
      <c r="J48" s="257">
        <f t="shared" si="21"/>
        <v>22260</v>
      </c>
      <c r="K48" s="257">
        <f t="shared" si="38"/>
        <v>14520</v>
      </c>
      <c r="L48" s="259">
        <f t="shared" si="39"/>
        <v>26664.700000000004</v>
      </c>
      <c r="M48" s="261">
        <f t="shared" si="40"/>
        <v>9790</v>
      </c>
      <c r="N48" s="261">
        <f t="shared" si="41"/>
        <v>6603.9</v>
      </c>
      <c r="O48" s="260">
        <f t="shared" si="42"/>
        <v>6603.9</v>
      </c>
      <c r="P48" s="260">
        <f t="shared" si="43"/>
        <v>3666.9</v>
      </c>
      <c r="Q48" s="260">
        <f t="shared" si="34"/>
        <v>58175.299999999996</v>
      </c>
      <c r="R48" s="261">
        <f t="shared" si="44"/>
        <v>16010</v>
      </c>
      <c r="S48" s="260">
        <f t="shared" si="45"/>
        <v>15656.099999999999</v>
      </c>
      <c r="T48" s="260">
        <f t="shared" si="46"/>
        <v>15656.099999999999</v>
      </c>
      <c r="U48" s="260">
        <f t="shared" si="47"/>
        <v>10853.1</v>
      </c>
      <c r="V48" s="211">
        <v>6500</v>
      </c>
      <c r="W48" s="223">
        <v>2860</v>
      </c>
      <c r="X48" s="224">
        <v>3640</v>
      </c>
      <c r="Y48" s="214">
        <v>6600</v>
      </c>
      <c r="Z48" s="225">
        <v>2574</v>
      </c>
      <c r="AA48" s="226">
        <v>4026</v>
      </c>
      <c r="AB48" s="211">
        <v>6300</v>
      </c>
      <c r="AC48" s="223">
        <v>1890</v>
      </c>
      <c r="AD48" s="224">
        <v>4410</v>
      </c>
      <c r="AE48" s="214">
        <v>6000</v>
      </c>
      <c r="AF48" s="225">
        <v>1500</v>
      </c>
      <c r="AG48" s="226">
        <v>4500</v>
      </c>
      <c r="AH48" s="211">
        <v>5900</v>
      </c>
      <c r="AI48" s="223">
        <v>1062</v>
      </c>
      <c r="AJ48" s="224">
        <v>4838</v>
      </c>
      <c r="AK48" s="214">
        <v>5700</v>
      </c>
      <c r="AL48" s="225">
        <v>1026</v>
      </c>
      <c r="AM48" s="226">
        <v>4674</v>
      </c>
      <c r="AN48" s="211">
        <v>5700</v>
      </c>
      <c r="AO48" s="223">
        <v>684</v>
      </c>
      <c r="AP48" s="224">
        <v>5016</v>
      </c>
      <c r="AQ48" s="214">
        <v>5700</v>
      </c>
      <c r="AR48" s="225">
        <v>627</v>
      </c>
      <c r="AS48" s="226">
        <v>5073</v>
      </c>
      <c r="AT48" s="211">
        <v>6200</v>
      </c>
      <c r="AU48" s="223">
        <v>1240</v>
      </c>
      <c r="AV48" s="224">
        <v>4960</v>
      </c>
      <c r="AW48" s="214">
        <v>6500</v>
      </c>
      <c r="AX48" s="225">
        <v>2350</v>
      </c>
      <c r="AY48" s="226">
        <v>4150</v>
      </c>
      <c r="AZ48" s="211">
        <v>6600</v>
      </c>
      <c r="BA48" s="227">
        <v>3000</v>
      </c>
      <c r="BB48" s="228">
        <v>3600</v>
      </c>
      <c r="BC48" s="214">
        <v>6500</v>
      </c>
      <c r="BD48" s="210">
        <v>3200</v>
      </c>
      <c r="BE48" s="268">
        <v>3300</v>
      </c>
      <c r="BF48" s="42" t="s">
        <v>49</v>
      </c>
      <c r="BG48" s="43" t="s">
        <v>50</v>
      </c>
      <c r="BH48" s="44" t="s">
        <v>51</v>
      </c>
      <c r="BI48" s="44" t="s">
        <v>52</v>
      </c>
      <c r="BJ48" s="44" t="s">
        <v>53</v>
      </c>
      <c r="BK48" s="45"/>
    </row>
    <row r="49" spans="1:63" ht="38.25" x14ac:dyDescent="0.25">
      <c r="A49" s="35">
        <v>44</v>
      </c>
      <c r="B49" s="35" t="s">
        <v>178</v>
      </c>
      <c r="C49" s="38" t="s">
        <v>179</v>
      </c>
      <c r="D49" s="39" t="s">
        <v>180</v>
      </c>
      <c r="E49" s="40" t="s">
        <v>48</v>
      </c>
      <c r="F49" s="41">
        <v>12</v>
      </c>
      <c r="G49" s="255">
        <f t="shared" si="0"/>
        <v>2966</v>
      </c>
      <c r="H49" s="256">
        <f t="shared" si="1"/>
        <v>1010</v>
      </c>
      <c r="I49" s="257">
        <f t="shared" si="28"/>
        <v>753</v>
      </c>
      <c r="J49" s="257">
        <f t="shared" si="21"/>
        <v>753</v>
      </c>
      <c r="K49" s="257">
        <f t="shared" si="38"/>
        <v>450</v>
      </c>
      <c r="L49" s="259">
        <f t="shared" si="39"/>
        <v>1026.1880000000001</v>
      </c>
      <c r="M49" s="261">
        <f t="shared" si="40"/>
        <v>405.68</v>
      </c>
      <c r="N49" s="261">
        <f t="shared" si="41"/>
        <v>247.404</v>
      </c>
      <c r="O49" s="260">
        <f t="shared" si="42"/>
        <v>247.404</v>
      </c>
      <c r="P49" s="260">
        <f t="shared" si="43"/>
        <v>125.69999999999999</v>
      </c>
      <c r="Q49" s="260">
        <f t="shared" si="34"/>
        <v>1939.8119999999999</v>
      </c>
      <c r="R49" s="261">
        <f t="shared" si="44"/>
        <v>604.31999999999994</v>
      </c>
      <c r="S49" s="260">
        <f t="shared" si="45"/>
        <v>505.59599999999995</v>
      </c>
      <c r="T49" s="260">
        <f t="shared" si="46"/>
        <v>505.59599999999995</v>
      </c>
      <c r="U49" s="260">
        <f t="shared" si="47"/>
        <v>324.3</v>
      </c>
      <c r="V49" s="211">
        <v>268</v>
      </c>
      <c r="W49" s="223">
        <v>118</v>
      </c>
      <c r="X49" s="224">
        <v>150</v>
      </c>
      <c r="Y49" s="214">
        <v>274</v>
      </c>
      <c r="Z49" s="225">
        <v>106</v>
      </c>
      <c r="AA49" s="226">
        <v>168</v>
      </c>
      <c r="AB49" s="211">
        <v>215</v>
      </c>
      <c r="AC49" s="223">
        <v>64</v>
      </c>
      <c r="AD49" s="224">
        <v>151</v>
      </c>
      <c r="AE49" s="214">
        <v>179</v>
      </c>
      <c r="AF49" s="225">
        <v>45</v>
      </c>
      <c r="AG49" s="226">
        <v>134</v>
      </c>
      <c r="AH49" s="211">
        <v>147</v>
      </c>
      <c r="AI49" s="223">
        <v>26</v>
      </c>
      <c r="AJ49" s="224">
        <v>121</v>
      </c>
      <c r="AK49" s="214">
        <v>106</v>
      </c>
      <c r="AL49" s="225">
        <v>12</v>
      </c>
      <c r="AM49" s="226">
        <v>94</v>
      </c>
      <c r="AN49" s="211">
        <v>138</v>
      </c>
      <c r="AO49" s="223">
        <v>15</v>
      </c>
      <c r="AP49" s="224">
        <v>123</v>
      </c>
      <c r="AQ49" s="214">
        <v>173</v>
      </c>
      <c r="AR49" s="225">
        <v>33</v>
      </c>
      <c r="AS49" s="226">
        <v>140</v>
      </c>
      <c r="AT49" s="211">
        <v>239</v>
      </c>
      <c r="AU49" s="223">
        <v>65</v>
      </c>
      <c r="AV49" s="224">
        <v>174</v>
      </c>
      <c r="AW49" s="214">
        <v>271</v>
      </c>
      <c r="AX49" s="225">
        <v>105</v>
      </c>
      <c r="AY49" s="226">
        <v>166</v>
      </c>
      <c r="AZ49" s="211">
        <v>209</v>
      </c>
      <c r="BA49" s="227">
        <v>96</v>
      </c>
      <c r="BB49" s="228">
        <v>113</v>
      </c>
      <c r="BC49" s="214">
        <v>291</v>
      </c>
      <c r="BD49" s="210">
        <v>139.68</v>
      </c>
      <c r="BE49" s="268">
        <v>151.32</v>
      </c>
      <c r="BF49" s="42" t="s">
        <v>49</v>
      </c>
      <c r="BG49" s="43" t="s">
        <v>50</v>
      </c>
      <c r="BH49" s="44" t="s">
        <v>51</v>
      </c>
      <c r="BI49" s="44" t="s">
        <v>52</v>
      </c>
      <c r="BJ49" s="44" t="s">
        <v>53</v>
      </c>
      <c r="BK49" s="45"/>
    </row>
    <row r="50" spans="1:63" ht="38.25" x14ac:dyDescent="0.25">
      <c r="A50" s="35">
        <v>45</v>
      </c>
      <c r="B50" s="35" t="s">
        <v>181</v>
      </c>
      <c r="C50" s="38" t="s">
        <v>182</v>
      </c>
      <c r="D50" s="39" t="s">
        <v>183</v>
      </c>
      <c r="E50" s="40" t="s">
        <v>48</v>
      </c>
      <c r="F50" s="41">
        <v>19</v>
      </c>
      <c r="G50" s="255">
        <f t="shared" si="0"/>
        <v>22030.2</v>
      </c>
      <c r="H50" s="256">
        <f t="shared" si="1"/>
        <v>7911</v>
      </c>
      <c r="I50" s="257">
        <f t="shared" si="28"/>
        <v>5497.5</v>
      </c>
      <c r="J50" s="257">
        <f t="shared" si="21"/>
        <v>5497.5</v>
      </c>
      <c r="K50" s="257">
        <f t="shared" si="38"/>
        <v>3124.2</v>
      </c>
      <c r="L50" s="259">
        <f t="shared" si="39"/>
        <v>7782.2479999999996</v>
      </c>
      <c r="M50" s="261">
        <f t="shared" si="40"/>
        <v>3238.2799999999997</v>
      </c>
      <c r="N50" s="261">
        <f t="shared" si="41"/>
        <v>1838.4839999999999</v>
      </c>
      <c r="O50" s="260">
        <f t="shared" si="42"/>
        <v>1838.4839999999999</v>
      </c>
      <c r="P50" s="260">
        <f t="shared" si="43"/>
        <v>867</v>
      </c>
      <c r="Q50" s="260">
        <f t="shared" si="34"/>
        <v>14247.952000000001</v>
      </c>
      <c r="R50" s="261">
        <f t="shared" si="44"/>
        <v>4672.72</v>
      </c>
      <c r="S50" s="260">
        <f t="shared" si="45"/>
        <v>3659.0159999999996</v>
      </c>
      <c r="T50" s="260">
        <f t="shared" si="46"/>
        <v>3659.0159999999996</v>
      </c>
      <c r="U50" s="260">
        <f t="shared" si="47"/>
        <v>2257.1999999999998</v>
      </c>
      <c r="V50" s="211">
        <v>2094</v>
      </c>
      <c r="W50" s="223">
        <v>921</v>
      </c>
      <c r="X50" s="224">
        <v>1173</v>
      </c>
      <c r="Y50" s="214">
        <v>1564</v>
      </c>
      <c r="Z50" s="225">
        <v>609</v>
      </c>
      <c r="AA50" s="226">
        <v>955</v>
      </c>
      <c r="AB50" s="211">
        <v>1466</v>
      </c>
      <c r="AC50" s="223">
        <v>439</v>
      </c>
      <c r="AD50" s="224">
        <v>1027</v>
      </c>
      <c r="AE50" s="214">
        <v>1164</v>
      </c>
      <c r="AF50" s="225">
        <v>291</v>
      </c>
      <c r="AG50" s="226">
        <v>873</v>
      </c>
      <c r="AH50" s="211">
        <v>982</v>
      </c>
      <c r="AI50" s="223">
        <v>176</v>
      </c>
      <c r="AJ50" s="224">
        <v>806</v>
      </c>
      <c r="AK50" s="214">
        <v>875</v>
      </c>
      <c r="AL50" s="225">
        <v>105</v>
      </c>
      <c r="AM50" s="226">
        <v>770</v>
      </c>
      <c r="AN50" s="211">
        <v>1016</v>
      </c>
      <c r="AO50" s="223">
        <v>111</v>
      </c>
      <c r="AP50" s="224">
        <v>905</v>
      </c>
      <c r="AQ50" s="214">
        <v>1253</v>
      </c>
      <c r="AR50" s="225">
        <v>238</v>
      </c>
      <c r="AS50" s="226">
        <v>1015</v>
      </c>
      <c r="AT50" s="211">
        <v>1611</v>
      </c>
      <c r="AU50" s="223">
        <v>434</v>
      </c>
      <c r="AV50" s="224">
        <v>1177</v>
      </c>
      <c r="AW50" s="214">
        <v>1960</v>
      </c>
      <c r="AX50" s="225">
        <v>764</v>
      </c>
      <c r="AY50" s="226">
        <v>1196</v>
      </c>
      <c r="AZ50" s="211">
        <v>2104</v>
      </c>
      <c r="BA50" s="227">
        <v>967</v>
      </c>
      <c r="BB50" s="228">
        <v>1137</v>
      </c>
      <c r="BC50" s="214">
        <v>2236</v>
      </c>
      <c r="BD50" s="210">
        <v>1073.28</v>
      </c>
      <c r="BE50" s="268">
        <v>1162.72</v>
      </c>
      <c r="BF50" s="42" t="s">
        <v>49</v>
      </c>
      <c r="BG50" s="43" t="s">
        <v>50</v>
      </c>
      <c r="BH50" s="44" t="s">
        <v>51</v>
      </c>
      <c r="BI50" s="44" t="s">
        <v>52</v>
      </c>
      <c r="BJ50" s="44" t="s">
        <v>53</v>
      </c>
      <c r="BK50" s="45"/>
    </row>
    <row r="51" spans="1:63" ht="38.25" x14ac:dyDescent="0.25">
      <c r="A51" s="35">
        <v>46</v>
      </c>
      <c r="B51" s="35" t="s">
        <v>184</v>
      </c>
      <c r="C51" s="38" t="s">
        <v>185</v>
      </c>
      <c r="D51" s="39" t="s">
        <v>186</v>
      </c>
      <c r="E51" s="40" t="s">
        <v>48</v>
      </c>
      <c r="F51" s="41">
        <v>19</v>
      </c>
      <c r="G51" s="255">
        <f>SUM(H51+I51+J51+K51)</f>
        <v>20428.7</v>
      </c>
      <c r="H51" s="256">
        <f t="shared" si="1"/>
        <v>7283</v>
      </c>
      <c r="I51" s="257">
        <f t="shared" si="28"/>
        <v>5110.2</v>
      </c>
      <c r="J51" s="257">
        <f t="shared" si="21"/>
        <v>5110.2</v>
      </c>
      <c r="K51" s="257">
        <f t="shared" si="38"/>
        <v>2925.2999999999997</v>
      </c>
      <c r="L51" s="259">
        <f t="shared" si="39"/>
        <v>7075.2479999999996</v>
      </c>
      <c r="M51" s="261">
        <f t="shared" si="40"/>
        <v>2957.2799999999997</v>
      </c>
      <c r="N51" s="261">
        <f t="shared" si="41"/>
        <v>1668.3839999999998</v>
      </c>
      <c r="O51" s="260">
        <f t="shared" si="42"/>
        <v>1668.3839999999998</v>
      </c>
      <c r="P51" s="260">
        <f t="shared" si="43"/>
        <v>781.19999999999993</v>
      </c>
      <c r="Q51" s="260">
        <f t="shared" si="34"/>
        <v>13353.451999999999</v>
      </c>
      <c r="R51" s="261">
        <f t="shared" si="44"/>
        <v>4325.72</v>
      </c>
      <c r="S51" s="260">
        <f t="shared" si="45"/>
        <v>3441.8159999999998</v>
      </c>
      <c r="T51" s="260">
        <f t="shared" si="46"/>
        <v>3441.8159999999998</v>
      </c>
      <c r="U51" s="260">
        <f t="shared" si="47"/>
        <v>2144.1</v>
      </c>
      <c r="V51" s="211">
        <v>1661</v>
      </c>
      <c r="W51" s="223">
        <v>731</v>
      </c>
      <c r="X51" s="224">
        <v>930</v>
      </c>
      <c r="Y51" s="214">
        <v>1555</v>
      </c>
      <c r="Z51" s="225">
        <v>606</v>
      </c>
      <c r="AA51" s="226">
        <v>949</v>
      </c>
      <c r="AB51" s="211">
        <v>1218</v>
      </c>
      <c r="AC51" s="223">
        <v>365</v>
      </c>
      <c r="AD51" s="224">
        <v>853</v>
      </c>
      <c r="AE51" s="214">
        <v>1011</v>
      </c>
      <c r="AF51" s="225">
        <v>252</v>
      </c>
      <c r="AG51" s="226">
        <v>759</v>
      </c>
      <c r="AH51" s="211">
        <v>848</v>
      </c>
      <c r="AI51" s="223">
        <v>152</v>
      </c>
      <c r="AJ51" s="224">
        <v>696</v>
      </c>
      <c r="AK51" s="214">
        <v>939</v>
      </c>
      <c r="AL51" s="225">
        <v>112</v>
      </c>
      <c r="AM51" s="226">
        <v>827</v>
      </c>
      <c r="AN51" s="211">
        <v>1158</v>
      </c>
      <c r="AO51" s="223">
        <v>127</v>
      </c>
      <c r="AP51" s="224">
        <v>1031</v>
      </c>
      <c r="AQ51" s="214">
        <v>1361</v>
      </c>
      <c r="AR51" s="225">
        <v>259</v>
      </c>
      <c r="AS51" s="226">
        <v>1102</v>
      </c>
      <c r="AT51" s="211">
        <v>1605</v>
      </c>
      <c r="AU51" s="223">
        <v>433</v>
      </c>
      <c r="AV51" s="224">
        <v>1172</v>
      </c>
      <c r="AW51" s="214">
        <v>1795</v>
      </c>
      <c r="AX51" s="225">
        <v>700</v>
      </c>
      <c r="AY51" s="226">
        <v>1095</v>
      </c>
      <c r="AZ51" s="211">
        <v>1972</v>
      </c>
      <c r="BA51" s="227">
        <v>907</v>
      </c>
      <c r="BB51" s="228">
        <v>1065</v>
      </c>
      <c r="BC51" s="214">
        <v>1911</v>
      </c>
      <c r="BD51" s="210">
        <v>917.28</v>
      </c>
      <c r="BE51" s="268">
        <v>993.72</v>
      </c>
      <c r="BF51" s="42" t="s">
        <v>49</v>
      </c>
      <c r="BG51" s="43" t="s">
        <v>50</v>
      </c>
      <c r="BH51" s="44" t="s">
        <v>51</v>
      </c>
      <c r="BI51" s="44" t="s">
        <v>52</v>
      </c>
      <c r="BJ51" s="44" t="s">
        <v>53</v>
      </c>
      <c r="BK51" s="45"/>
    </row>
    <row r="52" spans="1:63" ht="38.25" x14ac:dyDescent="0.25">
      <c r="A52" s="35">
        <v>47</v>
      </c>
      <c r="B52" s="35" t="s">
        <v>187</v>
      </c>
      <c r="C52" s="38" t="s">
        <v>188</v>
      </c>
      <c r="D52" s="39" t="s">
        <v>189</v>
      </c>
      <c r="E52" s="40" t="s">
        <v>48</v>
      </c>
      <c r="F52" s="41">
        <v>12</v>
      </c>
      <c r="G52" s="255">
        <f t="shared" si="0"/>
        <v>9252.7999999999993</v>
      </c>
      <c r="H52" s="256">
        <f t="shared" si="1"/>
        <v>3254</v>
      </c>
      <c r="I52" s="257">
        <f t="shared" si="28"/>
        <v>2325</v>
      </c>
      <c r="J52" s="257">
        <f t="shared" si="21"/>
        <v>2325</v>
      </c>
      <c r="K52" s="257">
        <f t="shared" si="38"/>
        <v>1348.8</v>
      </c>
      <c r="L52" s="259">
        <f t="shared" si="39"/>
        <v>3220.748</v>
      </c>
      <c r="M52" s="261">
        <f t="shared" si="40"/>
        <v>1336.28</v>
      </c>
      <c r="N52" s="261">
        <f t="shared" si="41"/>
        <v>761.78399999999988</v>
      </c>
      <c r="O52" s="260">
        <f t="shared" si="42"/>
        <v>761.78399999999988</v>
      </c>
      <c r="P52" s="260">
        <f t="shared" si="43"/>
        <v>360.9</v>
      </c>
      <c r="Q52" s="260">
        <f t="shared" si="34"/>
        <v>6032.0519999999997</v>
      </c>
      <c r="R52" s="261">
        <f t="shared" si="44"/>
        <v>1917.72</v>
      </c>
      <c r="S52" s="260">
        <f t="shared" si="45"/>
        <v>1563.2160000000001</v>
      </c>
      <c r="T52" s="260">
        <f t="shared" si="46"/>
        <v>1563.2160000000001</v>
      </c>
      <c r="U52" s="260">
        <f t="shared" si="47"/>
        <v>987.9</v>
      </c>
      <c r="V52" s="211">
        <v>733</v>
      </c>
      <c r="W52" s="223">
        <v>322</v>
      </c>
      <c r="X52" s="224">
        <v>411</v>
      </c>
      <c r="Y52" s="214">
        <v>693</v>
      </c>
      <c r="Z52" s="225">
        <v>270</v>
      </c>
      <c r="AA52" s="226">
        <v>423</v>
      </c>
      <c r="AB52" s="211">
        <v>700</v>
      </c>
      <c r="AC52" s="223">
        <v>210</v>
      </c>
      <c r="AD52" s="224">
        <v>490</v>
      </c>
      <c r="AE52" s="214">
        <v>453</v>
      </c>
      <c r="AF52" s="225">
        <v>113</v>
      </c>
      <c r="AG52" s="226">
        <v>340</v>
      </c>
      <c r="AH52" s="211">
        <v>451</v>
      </c>
      <c r="AI52" s="223">
        <v>81</v>
      </c>
      <c r="AJ52" s="224">
        <v>370</v>
      </c>
      <c r="AK52" s="214">
        <v>399</v>
      </c>
      <c r="AL52" s="225">
        <v>47</v>
      </c>
      <c r="AM52" s="226">
        <v>352</v>
      </c>
      <c r="AN52" s="211">
        <v>528</v>
      </c>
      <c r="AO52" s="223">
        <v>58</v>
      </c>
      <c r="AP52" s="224">
        <v>470</v>
      </c>
      <c r="AQ52" s="214">
        <v>539</v>
      </c>
      <c r="AR52" s="225">
        <v>102</v>
      </c>
      <c r="AS52" s="226">
        <v>437</v>
      </c>
      <c r="AT52" s="211">
        <v>681</v>
      </c>
      <c r="AU52" s="223">
        <v>183</v>
      </c>
      <c r="AV52" s="224">
        <v>498</v>
      </c>
      <c r="AW52" s="214">
        <v>709</v>
      </c>
      <c r="AX52" s="225">
        <v>276</v>
      </c>
      <c r="AY52" s="226">
        <v>433</v>
      </c>
      <c r="AZ52" s="211">
        <v>828</v>
      </c>
      <c r="BA52" s="227">
        <v>380</v>
      </c>
      <c r="BB52" s="228">
        <v>448</v>
      </c>
      <c r="BC52" s="214">
        <v>1036</v>
      </c>
      <c r="BD52" s="210">
        <v>497.28</v>
      </c>
      <c r="BE52" s="268">
        <v>538.72</v>
      </c>
      <c r="BF52" s="42" t="s">
        <v>49</v>
      </c>
      <c r="BG52" s="43" t="s">
        <v>50</v>
      </c>
      <c r="BH52" s="44" t="s">
        <v>51</v>
      </c>
      <c r="BI52" s="44" t="s">
        <v>52</v>
      </c>
      <c r="BJ52" s="44" t="s">
        <v>53</v>
      </c>
      <c r="BK52" s="45"/>
    </row>
    <row r="53" spans="1:63" ht="38.25" x14ac:dyDescent="0.25">
      <c r="A53" s="35">
        <v>48</v>
      </c>
      <c r="B53" s="35" t="s">
        <v>190</v>
      </c>
      <c r="C53" s="38" t="s">
        <v>191</v>
      </c>
      <c r="D53" s="39" t="s">
        <v>192</v>
      </c>
      <c r="E53" s="40" t="s">
        <v>48</v>
      </c>
      <c r="F53" s="41">
        <v>12</v>
      </c>
      <c r="G53" s="255">
        <f t="shared" si="0"/>
        <v>11397.9</v>
      </c>
      <c r="H53" s="256">
        <f t="shared" si="1"/>
        <v>3936</v>
      </c>
      <c r="I53" s="257">
        <f t="shared" si="28"/>
        <v>2880.9</v>
      </c>
      <c r="J53" s="257">
        <f t="shared" si="21"/>
        <v>2880.9</v>
      </c>
      <c r="K53" s="257">
        <f t="shared" si="38"/>
        <v>1700.1</v>
      </c>
      <c r="L53" s="259">
        <f t="shared" si="39"/>
        <v>3995.9959999999996</v>
      </c>
      <c r="M53" s="261">
        <f t="shared" si="40"/>
        <v>1611.56</v>
      </c>
      <c r="N53" s="261">
        <f t="shared" si="41"/>
        <v>955.96799999999996</v>
      </c>
      <c r="O53" s="260">
        <f t="shared" si="42"/>
        <v>955.96799999999996</v>
      </c>
      <c r="P53" s="260">
        <f t="shared" si="43"/>
        <v>472.5</v>
      </c>
      <c r="Q53" s="260">
        <f t="shared" si="34"/>
        <v>7401.9040000000005</v>
      </c>
      <c r="R53" s="261">
        <f t="shared" si="44"/>
        <v>2324.44</v>
      </c>
      <c r="S53" s="260">
        <f t="shared" si="45"/>
        <v>1924.932</v>
      </c>
      <c r="T53" s="260">
        <f t="shared" si="46"/>
        <v>1924.932</v>
      </c>
      <c r="U53" s="260">
        <f t="shared" si="47"/>
        <v>1227.5999999999999</v>
      </c>
      <c r="V53" s="211">
        <v>1134</v>
      </c>
      <c r="W53" s="223">
        <v>499</v>
      </c>
      <c r="X53" s="224">
        <v>635</v>
      </c>
      <c r="Y53" s="214">
        <v>879</v>
      </c>
      <c r="Z53" s="225">
        <v>342</v>
      </c>
      <c r="AA53" s="226">
        <v>537</v>
      </c>
      <c r="AB53" s="211">
        <v>806</v>
      </c>
      <c r="AC53" s="223">
        <v>241</v>
      </c>
      <c r="AD53" s="224">
        <v>565</v>
      </c>
      <c r="AE53" s="214">
        <v>612</v>
      </c>
      <c r="AF53" s="225">
        <v>153</v>
      </c>
      <c r="AG53" s="226">
        <v>459</v>
      </c>
      <c r="AH53" s="211">
        <v>524</v>
      </c>
      <c r="AI53" s="223">
        <v>94</v>
      </c>
      <c r="AJ53" s="224">
        <v>430</v>
      </c>
      <c r="AK53" s="214">
        <v>476</v>
      </c>
      <c r="AL53" s="225">
        <v>57</v>
      </c>
      <c r="AM53" s="226">
        <v>419</v>
      </c>
      <c r="AN53" s="211">
        <v>560</v>
      </c>
      <c r="AO53" s="223">
        <v>61</v>
      </c>
      <c r="AP53" s="224">
        <v>499</v>
      </c>
      <c r="AQ53" s="214">
        <v>676</v>
      </c>
      <c r="AR53" s="225">
        <v>128</v>
      </c>
      <c r="AS53" s="226">
        <v>548</v>
      </c>
      <c r="AT53" s="211">
        <v>797</v>
      </c>
      <c r="AU53" s="223">
        <v>215</v>
      </c>
      <c r="AV53" s="224">
        <v>582</v>
      </c>
      <c r="AW53" s="214">
        <v>966</v>
      </c>
      <c r="AX53" s="225">
        <v>376</v>
      </c>
      <c r="AY53" s="226">
        <v>590</v>
      </c>
      <c r="AZ53" s="211">
        <v>1076</v>
      </c>
      <c r="BA53" s="227">
        <v>494</v>
      </c>
      <c r="BB53" s="228">
        <v>582</v>
      </c>
      <c r="BC53" s="214">
        <v>1097</v>
      </c>
      <c r="BD53" s="210">
        <v>526.55999999999995</v>
      </c>
      <c r="BE53" s="268">
        <v>570.44000000000005</v>
      </c>
      <c r="BF53" s="42" t="s">
        <v>49</v>
      </c>
      <c r="BG53" s="43" t="s">
        <v>50</v>
      </c>
      <c r="BH53" s="44" t="s">
        <v>51</v>
      </c>
      <c r="BI53" s="44" t="s">
        <v>52</v>
      </c>
      <c r="BJ53" s="44" t="s">
        <v>53</v>
      </c>
      <c r="BK53" s="45"/>
    </row>
    <row r="54" spans="1:63" ht="38.25" x14ac:dyDescent="0.25">
      <c r="A54" s="35">
        <v>49</v>
      </c>
      <c r="B54" s="35" t="s">
        <v>193</v>
      </c>
      <c r="C54" s="38" t="s">
        <v>194</v>
      </c>
      <c r="D54" s="39" t="s">
        <v>195</v>
      </c>
      <c r="E54" s="40" t="s">
        <v>48</v>
      </c>
      <c r="F54" s="41">
        <v>5</v>
      </c>
      <c r="G54" s="255">
        <f t="shared" si="0"/>
        <v>13074</v>
      </c>
      <c r="H54" s="256">
        <f t="shared" si="1"/>
        <v>4047</v>
      </c>
      <c r="I54" s="257">
        <f t="shared" si="28"/>
        <v>3413.7</v>
      </c>
      <c r="J54" s="257">
        <f t="shared" si="21"/>
        <v>3413.7</v>
      </c>
      <c r="K54" s="257">
        <f t="shared" si="38"/>
        <v>2199.6</v>
      </c>
      <c r="L54" s="259">
        <f t="shared" si="39"/>
        <v>4218.4039999999995</v>
      </c>
      <c r="M54" s="261">
        <f t="shared" si="40"/>
        <v>1533.44</v>
      </c>
      <c r="N54" s="261">
        <f t="shared" si="41"/>
        <v>1048.3319999999999</v>
      </c>
      <c r="O54" s="260">
        <f t="shared" si="42"/>
        <v>1048.3319999999999</v>
      </c>
      <c r="P54" s="260">
        <f t="shared" si="43"/>
        <v>588.29999999999995</v>
      </c>
      <c r="Q54" s="260">
        <f t="shared" si="34"/>
        <v>8855.5959999999995</v>
      </c>
      <c r="R54" s="261">
        <f t="shared" si="44"/>
        <v>2513.56</v>
      </c>
      <c r="S54" s="260">
        <f t="shared" si="45"/>
        <v>2365.3679999999999</v>
      </c>
      <c r="T54" s="260">
        <f t="shared" si="46"/>
        <v>2365.3679999999999</v>
      </c>
      <c r="U54" s="260">
        <f t="shared" si="47"/>
        <v>1611.3</v>
      </c>
      <c r="V54" s="211">
        <v>1308</v>
      </c>
      <c r="W54" s="223">
        <v>575</v>
      </c>
      <c r="X54" s="224">
        <v>733</v>
      </c>
      <c r="Y54" s="214">
        <v>1262</v>
      </c>
      <c r="Z54" s="225">
        <v>492</v>
      </c>
      <c r="AA54" s="226">
        <v>770</v>
      </c>
      <c r="AB54" s="211">
        <v>611</v>
      </c>
      <c r="AC54" s="223">
        <v>183</v>
      </c>
      <c r="AD54" s="224">
        <v>428</v>
      </c>
      <c r="AE54" s="214">
        <v>764</v>
      </c>
      <c r="AF54" s="225">
        <v>191</v>
      </c>
      <c r="AG54" s="226">
        <v>573</v>
      </c>
      <c r="AH54" s="211">
        <v>781</v>
      </c>
      <c r="AI54" s="223">
        <v>140</v>
      </c>
      <c r="AJ54" s="224">
        <v>641</v>
      </c>
      <c r="AK54" s="214">
        <v>796</v>
      </c>
      <c r="AL54" s="225">
        <v>95</v>
      </c>
      <c r="AM54" s="226">
        <v>701</v>
      </c>
      <c r="AN54" s="211">
        <v>724</v>
      </c>
      <c r="AO54" s="223">
        <v>79</v>
      </c>
      <c r="AP54" s="224">
        <v>645</v>
      </c>
      <c r="AQ54" s="214">
        <v>1086</v>
      </c>
      <c r="AR54" s="225">
        <v>206</v>
      </c>
      <c r="AS54" s="226">
        <v>880</v>
      </c>
      <c r="AT54" s="211">
        <v>1258</v>
      </c>
      <c r="AU54" s="223">
        <v>339</v>
      </c>
      <c r="AV54" s="224">
        <v>919</v>
      </c>
      <c r="AW54" s="214">
        <v>1489</v>
      </c>
      <c r="AX54" s="225">
        <v>580</v>
      </c>
      <c r="AY54" s="226">
        <v>909</v>
      </c>
      <c r="AZ54" s="211">
        <v>447</v>
      </c>
      <c r="BA54" s="227">
        <v>205</v>
      </c>
      <c r="BB54" s="228">
        <v>242</v>
      </c>
      <c r="BC54" s="214">
        <v>853</v>
      </c>
      <c r="BD54" s="210">
        <v>409.44</v>
      </c>
      <c r="BE54" s="268">
        <v>443.56</v>
      </c>
      <c r="BF54" s="42" t="s">
        <v>49</v>
      </c>
      <c r="BG54" s="43" t="s">
        <v>50</v>
      </c>
      <c r="BH54" s="44" t="s">
        <v>51</v>
      </c>
      <c r="BI54" s="44" t="s">
        <v>52</v>
      </c>
      <c r="BJ54" s="44" t="s">
        <v>53</v>
      </c>
      <c r="BK54" s="45"/>
    </row>
    <row r="55" spans="1:63" ht="38.25" x14ac:dyDescent="0.25">
      <c r="A55" s="35">
        <v>50</v>
      </c>
      <c r="B55" s="35" t="s">
        <v>196</v>
      </c>
      <c r="C55" s="38" t="s">
        <v>197</v>
      </c>
      <c r="D55" s="39" t="s">
        <v>198</v>
      </c>
      <c r="E55" s="40" t="s">
        <v>48</v>
      </c>
      <c r="F55" s="41">
        <v>19</v>
      </c>
      <c r="G55" s="255">
        <f t="shared" si="0"/>
        <v>43062.6</v>
      </c>
      <c r="H55" s="256">
        <f t="shared" si="1"/>
        <v>14826</v>
      </c>
      <c r="I55" s="257">
        <f t="shared" si="28"/>
        <v>10894.8</v>
      </c>
      <c r="J55" s="257">
        <f t="shared" si="21"/>
        <v>10894.8</v>
      </c>
      <c r="K55" s="257">
        <f t="shared" si="38"/>
        <v>6447</v>
      </c>
      <c r="L55" s="259">
        <f t="shared" si="39"/>
        <v>15109.444000000001</v>
      </c>
      <c r="M55" s="261">
        <f t="shared" si="40"/>
        <v>6058.84</v>
      </c>
      <c r="N55" s="261">
        <f t="shared" si="41"/>
        <v>3622.752</v>
      </c>
      <c r="O55" s="260">
        <f t="shared" si="42"/>
        <v>3622.752</v>
      </c>
      <c r="P55" s="260">
        <f t="shared" si="43"/>
        <v>1805.1</v>
      </c>
      <c r="Q55" s="260">
        <f t="shared" si="34"/>
        <v>27953.155999999995</v>
      </c>
      <c r="R55" s="261">
        <f t="shared" si="44"/>
        <v>8767.16</v>
      </c>
      <c r="S55" s="260">
        <f t="shared" si="45"/>
        <v>7272.0479999999998</v>
      </c>
      <c r="T55" s="260">
        <f t="shared" si="46"/>
        <v>7272.0479999999998</v>
      </c>
      <c r="U55" s="260">
        <f t="shared" si="47"/>
        <v>4641.8999999999996</v>
      </c>
      <c r="V55" s="211">
        <v>4438</v>
      </c>
      <c r="W55" s="223">
        <v>1952</v>
      </c>
      <c r="X55" s="224">
        <v>2486</v>
      </c>
      <c r="Y55" s="214">
        <v>3267</v>
      </c>
      <c r="Z55" s="225">
        <v>1274</v>
      </c>
      <c r="AA55" s="226">
        <v>1993</v>
      </c>
      <c r="AB55" s="211">
        <v>3063</v>
      </c>
      <c r="AC55" s="223">
        <v>918</v>
      </c>
      <c r="AD55" s="224">
        <v>2145</v>
      </c>
      <c r="AE55" s="214">
        <v>2432</v>
      </c>
      <c r="AF55" s="225">
        <v>608</v>
      </c>
      <c r="AG55" s="226">
        <v>1824</v>
      </c>
      <c r="AH55" s="211">
        <v>2060</v>
      </c>
      <c r="AI55" s="223">
        <v>370</v>
      </c>
      <c r="AJ55" s="224">
        <v>1690</v>
      </c>
      <c r="AK55" s="214">
        <v>1832</v>
      </c>
      <c r="AL55" s="225">
        <v>219</v>
      </c>
      <c r="AM55" s="226">
        <v>1613</v>
      </c>
      <c r="AN55" s="211">
        <v>1972</v>
      </c>
      <c r="AO55" s="223">
        <v>216</v>
      </c>
      <c r="AP55" s="224">
        <v>1756</v>
      </c>
      <c r="AQ55" s="214">
        <v>2426</v>
      </c>
      <c r="AR55" s="225">
        <v>460</v>
      </c>
      <c r="AS55" s="226">
        <v>1966</v>
      </c>
      <c r="AT55" s="211">
        <v>3063</v>
      </c>
      <c r="AU55" s="223">
        <v>827</v>
      </c>
      <c r="AV55" s="224">
        <v>2236</v>
      </c>
      <c r="AW55" s="214">
        <v>3726</v>
      </c>
      <c r="AX55" s="225">
        <v>1453</v>
      </c>
      <c r="AY55" s="226">
        <v>2273</v>
      </c>
      <c r="AZ55" s="211">
        <v>3904</v>
      </c>
      <c r="BA55" s="227">
        <v>1795</v>
      </c>
      <c r="BB55" s="228">
        <v>2109</v>
      </c>
      <c r="BC55" s="214">
        <v>4133</v>
      </c>
      <c r="BD55" s="210">
        <v>1983.84</v>
      </c>
      <c r="BE55" s="268">
        <v>2149.16</v>
      </c>
      <c r="BF55" s="42" t="s">
        <v>49</v>
      </c>
      <c r="BG55" s="43" t="s">
        <v>50</v>
      </c>
      <c r="BH55" s="44" t="s">
        <v>51</v>
      </c>
      <c r="BI55" s="44" t="s">
        <v>52</v>
      </c>
      <c r="BJ55" s="44" t="s">
        <v>53</v>
      </c>
      <c r="BK55" s="45"/>
    </row>
    <row r="56" spans="1:63" ht="38.25" x14ac:dyDescent="0.25">
      <c r="A56" s="35">
        <v>51</v>
      </c>
      <c r="B56" s="35" t="s">
        <v>199</v>
      </c>
      <c r="C56" s="38" t="s">
        <v>200</v>
      </c>
      <c r="D56" s="39" t="s">
        <v>201</v>
      </c>
      <c r="E56" s="40" t="s">
        <v>48</v>
      </c>
      <c r="F56" s="41">
        <v>12</v>
      </c>
      <c r="G56" s="255">
        <f t="shared" si="0"/>
        <v>4092.1000000000004</v>
      </c>
      <c r="H56" s="256">
        <f t="shared" si="1"/>
        <v>1351</v>
      </c>
      <c r="I56" s="257">
        <f t="shared" si="28"/>
        <v>1048.8</v>
      </c>
      <c r="J56" s="257">
        <f t="shared" si="21"/>
        <v>1048.8</v>
      </c>
      <c r="K56" s="257">
        <f t="shared" si="38"/>
        <v>643.5</v>
      </c>
      <c r="L56" s="259">
        <f t="shared" si="39"/>
        <v>1398.172</v>
      </c>
      <c r="M56" s="261">
        <f t="shared" si="40"/>
        <v>554.91999999999996</v>
      </c>
      <c r="N56" s="261">
        <f t="shared" si="41"/>
        <v>336.57600000000002</v>
      </c>
      <c r="O56" s="260">
        <f t="shared" si="42"/>
        <v>336.57600000000002</v>
      </c>
      <c r="P56" s="260">
        <f t="shared" si="43"/>
        <v>170.1</v>
      </c>
      <c r="Q56" s="260">
        <f t="shared" si="34"/>
        <v>2693.9280000000003</v>
      </c>
      <c r="R56" s="261">
        <f t="shared" si="44"/>
        <v>796.08</v>
      </c>
      <c r="S56" s="260">
        <f t="shared" si="45"/>
        <v>712.22399999999993</v>
      </c>
      <c r="T56" s="260">
        <f t="shared" si="46"/>
        <v>712.22399999999993</v>
      </c>
      <c r="U56" s="260">
        <f t="shared" si="47"/>
        <v>473.4</v>
      </c>
      <c r="V56" s="211">
        <v>356</v>
      </c>
      <c r="W56" s="223">
        <v>156</v>
      </c>
      <c r="X56" s="224">
        <v>200</v>
      </c>
      <c r="Y56" s="214">
        <v>338</v>
      </c>
      <c r="Z56" s="225">
        <v>131</v>
      </c>
      <c r="AA56" s="226">
        <v>207</v>
      </c>
      <c r="AB56" s="211">
        <v>272</v>
      </c>
      <c r="AC56" s="223">
        <v>81</v>
      </c>
      <c r="AD56" s="224">
        <v>191</v>
      </c>
      <c r="AE56" s="214">
        <v>228</v>
      </c>
      <c r="AF56" s="225">
        <v>57</v>
      </c>
      <c r="AG56" s="226">
        <v>171</v>
      </c>
      <c r="AH56" s="211">
        <v>192</v>
      </c>
      <c r="AI56" s="223">
        <v>34</v>
      </c>
      <c r="AJ56" s="224">
        <v>158</v>
      </c>
      <c r="AK56" s="214">
        <v>210</v>
      </c>
      <c r="AL56" s="225">
        <v>25</v>
      </c>
      <c r="AM56" s="226">
        <v>185</v>
      </c>
      <c r="AN56" s="211">
        <v>252</v>
      </c>
      <c r="AO56" s="223">
        <v>27</v>
      </c>
      <c r="AP56" s="224">
        <v>225</v>
      </c>
      <c r="AQ56" s="214">
        <v>297</v>
      </c>
      <c r="AR56" s="225">
        <v>56</v>
      </c>
      <c r="AS56" s="226">
        <v>241</v>
      </c>
      <c r="AT56" s="211">
        <v>243</v>
      </c>
      <c r="AU56" s="223">
        <v>65</v>
      </c>
      <c r="AV56" s="224">
        <v>178</v>
      </c>
      <c r="AW56" s="214">
        <v>364</v>
      </c>
      <c r="AX56" s="225">
        <v>141</v>
      </c>
      <c r="AY56" s="226">
        <v>223</v>
      </c>
      <c r="AZ56" s="211">
        <v>390</v>
      </c>
      <c r="BA56" s="227">
        <v>179</v>
      </c>
      <c r="BB56" s="228">
        <v>211</v>
      </c>
      <c r="BC56" s="214">
        <v>354</v>
      </c>
      <c r="BD56" s="210">
        <v>169.92</v>
      </c>
      <c r="BE56" s="268">
        <v>184.08</v>
      </c>
      <c r="BF56" s="42" t="s">
        <v>49</v>
      </c>
      <c r="BG56" s="43" t="s">
        <v>50</v>
      </c>
      <c r="BH56" s="44" t="s">
        <v>51</v>
      </c>
      <c r="BI56" s="44" t="s">
        <v>52</v>
      </c>
      <c r="BJ56" s="44" t="s">
        <v>53</v>
      </c>
      <c r="BK56" s="45"/>
    </row>
    <row r="57" spans="1:63" ht="38.25" x14ac:dyDescent="0.25">
      <c r="A57" s="35">
        <v>52</v>
      </c>
      <c r="B57" s="35" t="s">
        <v>202</v>
      </c>
      <c r="C57" s="38" t="s">
        <v>203</v>
      </c>
      <c r="D57" s="39" t="s">
        <v>204</v>
      </c>
      <c r="E57" s="40" t="s">
        <v>48</v>
      </c>
      <c r="F57" s="41">
        <v>12</v>
      </c>
      <c r="G57" s="255">
        <f>SUM(H57+I57+J57+K57)</f>
        <v>3324.5000000000005</v>
      </c>
      <c r="H57" s="256">
        <f t="shared" si="1"/>
        <v>1283</v>
      </c>
      <c r="I57" s="257">
        <f t="shared" si="28"/>
        <v>808.8</v>
      </c>
      <c r="J57" s="257">
        <f t="shared" si="21"/>
        <v>808.8</v>
      </c>
      <c r="K57" s="257">
        <f t="shared" si="38"/>
        <v>423.9</v>
      </c>
      <c r="L57" s="259">
        <f t="shared" si="39"/>
        <v>1220.1039999999998</v>
      </c>
      <c r="M57" s="261">
        <f t="shared" si="40"/>
        <v>536.44000000000005</v>
      </c>
      <c r="N57" s="261">
        <f t="shared" si="41"/>
        <v>281.53199999999998</v>
      </c>
      <c r="O57" s="260">
        <f t="shared" si="42"/>
        <v>281.53199999999998</v>
      </c>
      <c r="P57" s="260">
        <f t="shared" si="43"/>
        <v>120.6</v>
      </c>
      <c r="Q57" s="260">
        <f t="shared" si="34"/>
        <v>2104.3960000000002</v>
      </c>
      <c r="R57" s="261">
        <f t="shared" si="44"/>
        <v>746.56</v>
      </c>
      <c r="S57" s="260">
        <f t="shared" si="45"/>
        <v>527.26799999999992</v>
      </c>
      <c r="T57" s="260">
        <f t="shared" si="46"/>
        <v>527.26799999999992</v>
      </c>
      <c r="U57" s="260">
        <f t="shared" si="47"/>
        <v>303.3</v>
      </c>
      <c r="V57" s="211">
        <v>279</v>
      </c>
      <c r="W57" s="223">
        <v>122</v>
      </c>
      <c r="X57" s="224">
        <v>157</v>
      </c>
      <c r="Y57" s="214">
        <v>261</v>
      </c>
      <c r="Z57" s="225">
        <v>101</v>
      </c>
      <c r="AA57" s="226">
        <v>160</v>
      </c>
      <c r="AB57" s="211">
        <v>237</v>
      </c>
      <c r="AC57" s="223">
        <v>71</v>
      </c>
      <c r="AD57" s="224">
        <v>166</v>
      </c>
      <c r="AE57" s="214">
        <v>169</v>
      </c>
      <c r="AF57" s="225">
        <v>42</v>
      </c>
      <c r="AG57" s="226">
        <v>127</v>
      </c>
      <c r="AH57" s="211">
        <v>135</v>
      </c>
      <c r="AI57" s="223">
        <v>24</v>
      </c>
      <c r="AJ57" s="224">
        <v>111</v>
      </c>
      <c r="AK57" s="214">
        <v>248</v>
      </c>
      <c r="AL57" s="225">
        <v>29</v>
      </c>
      <c r="AM57" s="226">
        <v>219</v>
      </c>
      <c r="AN57" s="211">
        <v>50</v>
      </c>
      <c r="AO57" s="223">
        <v>6</v>
      </c>
      <c r="AP57" s="224">
        <v>44</v>
      </c>
      <c r="AQ57" s="214">
        <v>34</v>
      </c>
      <c r="AR57" s="225">
        <v>7</v>
      </c>
      <c r="AS57" s="226">
        <v>27</v>
      </c>
      <c r="AT57" s="211">
        <v>29</v>
      </c>
      <c r="AU57" s="223">
        <v>8</v>
      </c>
      <c r="AV57" s="224">
        <v>21</v>
      </c>
      <c r="AW57" s="214">
        <v>786</v>
      </c>
      <c r="AX57" s="225">
        <v>306</v>
      </c>
      <c r="AY57" s="226">
        <v>480</v>
      </c>
      <c r="AZ57" s="211">
        <v>90</v>
      </c>
      <c r="BA57" s="227">
        <v>41</v>
      </c>
      <c r="BB57" s="228">
        <v>49</v>
      </c>
      <c r="BC57" s="214">
        <v>378</v>
      </c>
      <c r="BD57" s="210">
        <v>181.44</v>
      </c>
      <c r="BE57" s="268">
        <v>196.56</v>
      </c>
      <c r="BF57" s="42" t="s">
        <v>49</v>
      </c>
      <c r="BG57" s="43" t="s">
        <v>50</v>
      </c>
      <c r="BH57" s="44" t="s">
        <v>51</v>
      </c>
      <c r="BI57" s="44" t="s">
        <v>52</v>
      </c>
      <c r="BJ57" s="44" t="s">
        <v>53</v>
      </c>
      <c r="BK57" s="45"/>
    </row>
    <row r="58" spans="1:63" ht="38.25" x14ac:dyDescent="0.25">
      <c r="A58" s="35">
        <v>53</v>
      </c>
      <c r="B58" s="35" t="s">
        <v>205</v>
      </c>
      <c r="C58" s="38" t="s">
        <v>206</v>
      </c>
      <c r="D58" s="39" t="s">
        <v>207</v>
      </c>
      <c r="E58" s="40" t="s">
        <v>48</v>
      </c>
      <c r="F58" s="41">
        <v>12</v>
      </c>
      <c r="G58" s="255">
        <f t="shared" si="0"/>
        <v>13918.499999999998</v>
      </c>
      <c r="H58" s="256">
        <f t="shared" si="1"/>
        <v>4698</v>
      </c>
      <c r="I58" s="257">
        <f t="shared" si="28"/>
        <v>3543.2999999999997</v>
      </c>
      <c r="J58" s="257">
        <f t="shared" si="21"/>
        <v>3543.2999999999997</v>
      </c>
      <c r="K58" s="257">
        <f t="shared" si="38"/>
        <v>2133.9</v>
      </c>
      <c r="L58" s="259">
        <f t="shared" si="39"/>
        <v>4854.5839999999998</v>
      </c>
      <c r="M58" s="261">
        <f t="shared" si="40"/>
        <v>1928.24</v>
      </c>
      <c r="N58" s="261">
        <f t="shared" si="41"/>
        <v>1168.2719999999999</v>
      </c>
      <c r="O58" s="260">
        <f t="shared" si="42"/>
        <v>1168.2719999999999</v>
      </c>
      <c r="P58" s="260">
        <f t="shared" si="43"/>
        <v>589.79999999999995</v>
      </c>
      <c r="Q58" s="260">
        <f t="shared" si="34"/>
        <v>9063.9160000000011</v>
      </c>
      <c r="R58" s="261">
        <f t="shared" si="44"/>
        <v>2769.76</v>
      </c>
      <c r="S58" s="260">
        <f t="shared" si="45"/>
        <v>2375.0279999999998</v>
      </c>
      <c r="T58" s="260">
        <f t="shared" si="46"/>
        <v>2375.0279999999998</v>
      </c>
      <c r="U58" s="260">
        <f t="shared" si="47"/>
        <v>1544.1</v>
      </c>
      <c r="V58" s="211">
        <v>1450</v>
      </c>
      <c r="W58" s="223">
        <v>638</v>
      </c>
      <c r="X58" s="224">
        <v>812</v>
      </c>
      <c r="Y58" s="214">
        <v>923</v>
      </c>
      <c r="Z58" s="225">
        <v>359</v>
      </c>
      <c r="AA58" s="226">
        <v>564</v>
      </c>
      <c r="AB58" s="211">
        <v>1068</v>
      </c>
      <c r="AC58" s="223">
        <v>320</v>
      </c>
      <c r="AD58" s="224">
        <v>748</v>
      </c>
      <c r="AE58" s="214">
        <v>951</v>
      </c>
      <c r="AF58" s="225">
        <v>237</v>
      </c>
      <c r="AG58" s="226">
        <v>714</v>
      </c>
      <c r="AH58" s="211">
        <v>619</v>
      </c>
      <c r="AI58" s="223">
        <v>111</v>
      </c>
      <c r="AJ58" s="224">
        <v>508</v>
      </c>
      <c r="AK58" s="214">
        <v>621</v>
      </c>
      <c r="AL58" s="225">
        <v>74</v>
      </c>
      <c r="AM58" s="226">
        <v>547</v>
      </c>
      <c r="AN58" s="211">
        <v>668</v>
      </c>
      <c r="AO58" s="223">
        <v>73</v>
      </c>
      <c r="AP58" s="224">
        <v>595</v>
      </c>
      <c r="AQ58" s="214">
        <v>813</v>
      </c>
      <c r="AR58" s="225">
        <v>154</v>
      </c>
      <c r="AS58" s="226">
        <v>659</v>
      </c>
      <c r="AT58" s="211">
        <v>907</v>
      </c>
      <c r="AU58" s="223">
        <v>244</v>
      </c>
      <c r="AV58" s="224">
        <v>663</v>
      </c>
      <c r="AW58" s="214">
        <v>1259</v>
      </c>
      <c r="AX58" s="225">
        <v>491</v>
      </c>
      <c r="AY58" s="226">
        <v>768</v>
      </c>
      <c r="AZ58" s="211">
        <v>1144</v>
      </c>
      <c r="BA58" s="227">
        <v>527</v>
      </c>
      <c r="BB58" s="228">
        <v>617</v>
      </c>
      <c r="BC58" s="214">
        <v>1388</v>
      </c>
      <c r="BD58" s="210">
        <v>666.24</v>
      </c>
      <c r="BE58" s="268">
        <v>721.76</v>
      </c>
      <c r="BF58" s="42" t="s">
        <v>49</v>
      </c>
      <c r="BG58" s="43" t="s">
        <v>50</v>
      </c>
      <c r="BH58" s="44" t="s">
        <v>51</v>
      </c>
      <c r="BI58" s="44" t="s">
        <v>52</v>
      </c>
      <c r="BJ58" s="44" t="s">
        <v>53</v>
      </c>
      <c r="BK58" s="45"/>
    </row>
    <row r="59" spans="1:63" ht="38.25" x14ac:dyDescent="0.25">
      <c r="A59" s="35">
        <v>54</v>
      </c>
      <c r="B59" s="35" t="s">
        <v>208</v>
      </c>
      <c r="C59" s="38" t="s">
        <v>209</v>
      </c>
      <c r="D59" s="39" t="s">
        <v>210</v>
      </c>
      <c r="E59" s="40" t="s">
        <v>48</v>
      </c>
      <c r="F59" s="41">
        <v>5</v>
      </c>
      <c r="G59" s="255">
        <f t="shared" si="0"/>
        <v>30227.300000000003</v>
      </c>
      <c r="H59" s="256">
        <f t="shared" si="1"/>
        <v>11003</v>
      </c>
      <c r="I59" s="257">
        <f t="shared" si="28"/>
        <v>7508.4</v>
      </c>
      <c r="J59" s="257">
        <f t="shared" si="21"/>
        <v>7508.4</v>
      </c>
      <c r="K59" s="257">
        <f t="shared" si="38"/>
        <v>4207.5</v>
      </c>
      <c r="L59" s="259">
        <f t="shared" si="39"/>
        <v>11174.84</v>
      </c>
      <c r="M59" s="261">
        <f t="shared" si="40"/>
        <v>4879.3999999999996</v>
      </c>
      <c r="N59" s="261">
        <f t="shared" si="41"/>
        <v>2586.4199999999996</v>
      </c>
      <c r="O59" s="260">
        <f t="shared" si="42"/>
        <v>2586.4199999999996</v>
      </c>
      <c r="P59" s="260">
        <f t="shared" si="43"/>
        <v>1122.5999999999999</v>
      </c>
      <c r="Q59" s="260">
        <f t="shared" si="34"/>
        <v>19052.46</v>
      </c>
      <c r="R59" s="261">
        <f t="shared" si="44"/>
        <v>6123.6</v>
      </c>
      <c r="S59" s="260">
        <f t="shared" si="45"/>
        <v>4921.9799999999996</v>
      </c>
      <c r="T59" s="260">
        <f t="shared" si="46"/>
        <v>4921.9799999999996</v>
      </c>
      <c r="U59" s="260">
        <f t="shared" si="47"/>
        <v>3084.9</v>
      </c>
      <c r="V59" s="211">
        <v>2339</v>
      </c>
      <c r="W59" s="223">
        <v>1029</v>
      </c>
      <c r="X59" s="224">
        <v>1310</v>
      </c>
      <c r="Y59" s="214">
        <v>2270</v>
      </c>
      <c r="Z59" s="225">
        <v>885</v>
      </c>
      <c r="AA59" s="226">
        <v>1385</v>
      </c>
      <c r="AB59" s="211">
        <v>1808</v>
      </c>
      <c r="AC59" s="223">
        <v>542</v>
      </c>
      <c r="AD59" s="224">
        <v>1266</v>
      </c>
      <c r="AE59" s="214">
        <v>1542</v>
      </c>
      <c r="AF59" s="225">
        <v>385</v>
      </c>
      <c r="AG59" s="226">
        <v>1157</v>
      </c>
      <c r="AH59" s="211">
        <v>837</v>
      </c>
      <c r="AI59" s="223">
        <v>150</v>
      </c>
      <c r="AJ59" s="224">
        <v>687</v>
      </c>
      <c r="AK59" s="214">
        <v>1472</v>
      </c>
      <c r="AL59" s="225">
        <v>176</v>
      </c>
      <c r="AM59" s="226">
        <v>1296</v>
      </c>
      <c r="AN59" s="211">
        <v>1727</v>
      </c>
      <c r="AO59" s="223">
        <v>189</v>
      </c>
      <c r="AP59" s="224">
        <v>1538</v>
      </c>
      <c r="AQ59" s="214">
        <v>2030</v>
      </c>
      <c r="AR59" s="225">
        <v>386</v>
      </c>
      <c r="AS59" s="226">
        <v>1644</v>
      </c>
      <c r="AT59" s="211">
        <v>2485</v>
      </c>
      <c r="AU59" s="223">
        <v>670</v>
      </c>
      <c r="AV59" s="224">
        <v>1815</v>
      </c>
      <c r="AW59" s="214">
        <v>2708</v>
      </c>
      <c r="AX59" s="225">
        <v>1056</v>
      </c>
      <c r="AY59" s="226">
        <v>1652</v>
      </c>
      <c r="AZ59" s="211">
        <v>2980</v>
      </c>
      <c r="BA59" s="227">
        <v>1795</v>
      </c>
      <c r="BB59" s="228">
        <v>1185</v>
      </c>
      <c r="BC59" s="214">
        <v>2830</v>
      </c>
      <c r="BD59" s="210">
        <v>1358.4</v>
      </c>
      <c r="BE59" s="268">
        <v>1471.6</v>
      </c>
      <c r="BF59" s="42" t="s">
        <v>49</v>
      </c>
      <c r="BG59" s="43" t="s">
        <v>50</v>
      </c>
      <c r="BH59" s="44" t="s">
        <v>51</v>
      </c>
      <c r="BI59" s="44" t="s">
        <v>52</v>
      </c>
      <c r="BJ59" s="44" t="s">
        <v>53</v>
      </c>
      <c r="BK59" s="45"/>
    </row>
    <row r="60" spans="1:63" ht="38.25" x14ac:dyDescent="0.25">
      <c r="A60" s="35">
        <v>55</v>
      </c>
      <c r="B60" s="35" t="s">
        <v>211</v>
      </c>
      <c r="C60" s="38" t="s">
        <v>212</v>
      </c>
      <c r="D60" s="39" t="s">
        <v>213</v>
      </c>
      <c r="E60" s="40" t="s">
        <v>48</v>
      </c>
      <c r="F60" s="41">
        <v>12</v>
      </c>
      <c r="G60" s="255">
        <f t="shared" si="0"/>
        <v>11724.8</v>
      </c>
      <c r="H60" s="256">
        <f t="shared" si="1"/>
        <v>3737</v>
      </c>
      <c r="I60" s="257">
        <f t="shared" si="28"/>
        <v>3036.2999999999997</v>
      </c>
      <c r="J60" s="257">
        <f t="shared" si="21"/>
        <v>3036.2999999999997</v>
      </c>
      <c r="K60" s="257">
        <f t="shared" si="38"/>
        <v>1915.1999999999998</v>
      </c>
      <c r="L60" s="259">
        <f t="shared" si="39"/>
        <v>4016.828</v>
      </c>
      <c r="M60" s="261">
        <f t="shared" si="40"/>
        <v>1494.08</v>
      </c>
      <c r="N60" s="261">
        <f t="shared" si="41"/>
        <v>990.32399999999996</v>
      </c>
      <c r="O60" s="260">
        <f t="shared" si="42"/>
        <v>990.32399999999996</v>
      </c>
      <c r="P60" s="260">
        <f t="shared" si="43"/>
        <v>542.1</v>
      </c>
      <c r="Q60" s="260">
        <f t="shared" si="34"/>
        <v>7707.9719999999998</v>
      </c>
      <c r="R60" s="261">
        <f t="shared" si="44"/>
        <v>2242.92</v>
      </c>
      <c r="S60" s="260">
        <f t="shared" si="45"/>
        <v>2045.9759999999999</v>
      </c>
      <c r="T60" s="260">
        <f t="shared" si="46"/>
        <v>2045.9759999999999</v>
      </c>
      <c r="U60" s="260">
        <f t="shared" si="47"/>
        <v>1373.1</v>
      </c>
      <c r="V60" s="211">
        <v>1338</v>
      </c>
      <c r="W60" s="223">
        <v>588</v>
      </c>
      <c r="X60" s="224">
        <v>750</v>
      </c>
      <c r="Y60" s="214">
        <v>833</v>
      </c>
      <c r="Z60" s="225">
        <v>324</v>
      </c>
      <c r="AA60" s="226">
        <v>509</v>
      </c>
      <c r="AB60" s="211">
        <v>981</v>
      </c>
      <c r="AC60" s="223">
        <v>294</v>
      </c>
      <c r="AD60" s="224">
        <v>687</v>
      </c>
      <c r="AE60" s="214">
        <v>735</v>
      </c>
      <c r="AF60" s="225">
        <v>183</v>
      </c>
      <c r="AG60" s="226">
        <v>552</v>
      </c>
      <c r="AH60" s="211">
        <v>279</v>
      </c>
      <c r="AI60" s="223">
        <v>50</v>
      </c>
      <c r="AJ60" s="224">
        <v>229</v>
      </c>
      <c r="AK60" s="214">
        <v>241</v>
      </c>
      <c r="AL60" s="225">
        <v>28</v>
      </c>
      <c r="AM60" s="226">
        <v>213</v>
      </c>
      <c r="AN60" s="211">
        <v>439</v>
      </c>
      <c r="AO60" s="223">
        <v>48</v>
      </c>
      <c r="AP60" s="224">
        <v>391</v>
      </c>
      <c r="AQ60" s="214">
        <v>1538</v>
      </c>
      <c r="AR60" s="225">
        <v>292</v>
      </c>
      <c r="AS60" s="226">
        <v>1246</v>
      </c>
      <c r="AT60" s="211">
        <v>1243</v>
      </c>
      <c r="AU60" s="223">
        <v>333</v>
      </c>
      <c r="AV60" s="224">
        <v>910</v>
      </c>
      <c r="AW60" s="214">
        <v>197</v>
      </c>
      <c r="AX60" s="225">
        <v>76</v>
      </c>
      <c r="AY60" s="226">
        <v>121</v>
      </c>
      <c r="AZ60" s="211">
        <v>876</v>
      </c>
      <c r="BA60" s="227">
        <v>403</v>
      </c>
      <c r="BB60" s="228">
        <v>473</v>
      </c>
      <c r="BC60" s="214">
        <v>1421</v>
      </c>
      <c r="BD60" s="210">
        <v>682.08</v>
      </c>
      <c r="BE60" s="268">
        <v>738.92</v>
      </c>
      <c r="BF60" s="42" t="s">
        <v>49</v>
      </c>
      <c r="BG60" s="43" t="s">
        <v>50</v>
      </c>
      <c r="BH60" s="44" t="s">
        <v>51</v>
      </c>
      <c r="BI60" s="44" t="s">
        <v>52</v>
      </c>
      <c r="BJ60" s="44" t="s">
        <v>53</v>
      </c>
      <c r="BK60" s="45"/>
    </row>
    <row r="61" spans="1:63" ht="38.25" x14ac:dyDescent="0.25">
      <c r="A61" s="35">
        <v>56</v>
      </c>
      <c r="B61" s="35" t="s">
        <v>214</v>
      </c>
      <c r="C61" s="38" t="s">
        <v>215</v>
      </c>
      <c r="D61" s="39" t="s">
        <v>216</v>
      </c>
      <c r="E61" s="40" t="s">
        <v>48</v>
      </c>
      <c r="F61" s="41">
        <v>19</v>
      </c>
      <c r="G61" s="255">
        <f t="shared" si="0"/>
        <v>16320.9</v>
      </c>
      <c r="H61" s="256">
        <f t="shared" si="1"/>
        <v>5457</v>
      </c>
      <c r="I61" s="257">
        <f t="shared" si="28"/>
        <v>4167</v>
      </c>
      <c r="J61" s="257">
        <f t="shared" si="21"/>
        <v>4167</v>
      </c>
      <c r="K61" s="257">
        <f t="shared" si="38"/>
        <v>2529.9</v>
      </c>
      <c r="L61" s="259">
        <f t="shared" si="39"/>
        <v>5662.576</v>
      </c>
      <c r="M61" s="261">
        <f t="shared" si="40"/>
        <v>2227.36</v>
      </c>
      <c r="N61" s="261">
        <f t="shared" si="41"/>
        <v>1367.8079999999998</v>
      </c>
      <c r="O61" s="260">
        <f t="shared" si="42"/>
        <v>1367.8079999999998</v>
      </c>
      <c r="P61" s="260">
        <f t="shared" si="43"/>
        <v>699.6</v>
      </c>
      <c r="Q61" s="260">
        <f t="shared" si="34"/>
        <v>10658.323999999999</v>
      </c>
      <c r="R61" s="261">
        <f t="shared" si="44"/>
        <v>3229.64</v>
      </c>
      <c r="S61" s="260">
        <f t="shared" si="45"/>
        <v>2799.1919999999996</v>
      </c>
      <c r="T61" s="260">
        <f t="shared" si="46"/>
        <v>2799.1919999999996</v>
      </c>
      <c r="U61" s="260">
        <f t="shared" si="47"/>
        <v>1830.3</v>
      </c>
      <c r="V61" s="211">
        <v>1658</v>
      </c>
      <c r="W61" s="223">
        <v>729</v>
      </c>
      <c r="X61" s="224">
        <v>929</v>
      </c>
      <c r="Y61" s="214">
        <v>1279</v>
      </c>
      <c r="Z61" s="225">
        <v>498</v>
      </c>
      <c r="AA61" s="226">
        <v>781</v>
      </c>
      <c r="AB61" s="211">
        <v>1188</v>
      </c>
      <c r="AC61" s="223">
        <v>356</v>
      </c>
      <c r="AD61" s="224">
        <v>832</v>
      </c>
      <c r="AE61" s="214">
        <v>951</v>
      </c>
      <c r="AF61" s="225">
        <v>237</v>
      </c>
      <c r="AG61" s="226">
        <v>714</v>
      </c>
      <c r="AH61" s="211">
        <v>813</v>
      </c>
      <c r="AI61" s="223">
        <v>146</v>
      </c>
      <c r="AJ61" s="224">
        <v>667</v>
      </c>
      <c r="AK61" s="214">
        <v>733</v>
      </c>
      <c r="AL61" s="225">
        <v>88</v>
      </c>
      <c r="AM61" s="226">
        <v>645</v>
      </c>
      <c r="AN61" s="211">
        <v>821</v>
      </c>
      <c r="AO61" s="223">
        <v>90</v>
      </c>
      <c r="AP61" s="224">
        <v>731</v>
      </c>
      <c r="AQ61" s="214">
        <v>990</v>
      </c>
      <c r="AR61" s="225">
        <v>188</v>
      </c>
      <c r="AS61" s="226">
        <v>802</v>
      </c>
      <c r="AT61" s="211">
        <v>1137</v>
      </c>
      <c r="AU61" s="223">
        <v>306</v>
      </c>
      <c r="AV61" s="224">
        <v>831</v>
      </c>
      <c r="AW61" s="214">
        <v>1380</v>
      </c>
      <c r="AX61" s="225">
        <v>538</v>
      </c>
      <c r="AY61" s="226">
        <v>842</v>
      </c>
      <c r="AZ61" s="211">
        <v>1383</v>
      </c>
      <c r="BA61" s="227">
        <v>636</v>
      </c>
      <c r="BB61" s="228">
        <v>747</v>
      </c>
      <c r="BC61" s="214">
        <v>1557</v>
      </c>
      <c r="BD61" s="210">
        <v>747.36</v>
      </c>
      <c r="BE61" s="268">
        <v>809.64</v>
      </c>
      <c r="BF61" s="42" t="s">
        <v>49</v>
      </c>
      <c r="BG61" s="43" t="s">
        <v>50</v>
      </c>
      <c r="BH61" s="44" t="s">
        <v>51</v>
      </c>
      <c r="BI61" s="44" t="s">
        <v>52</v>
      </c>
      <c r="BJ61" s="44" t="s">
        <v>53</v>
      </c>
      <c r="BK61" s="45"/>
    </row>
    <row r="62" spans="1:63" ht="38.25" x14ac:dyDescent="0.25">
      <c r="A62" s="35">
        <v>57</v>
      </c>
      <c r="B62" s="35" t="s">
        <v>217</v>
      </c>
      <c r="C62" s="38" t="s">
        <v>218</v>
      </c>
      <c r="D62" s="39" t="s">
        <v>219</v>
      </c>
      <c r="E62" s="40" t="s">
        <v>48</v>
      </c>
      <c r="F62" s="41">
        <v>5</v>
      </c>
      <c r="G62" s="255">
        <f t="shared" si="0"/>
        <v>21809.699999999997</v>
      </c>
      <c r="H62" s="256">
        <f t="shared" si="1"/>
        <v>6039</v>
      </c>
      <c r="I62" s="257">
        <f t="shared" si="28"/>
        <v>5860.8</v>
      </c>
      <c r="J62" s="257">
        <f t="shared" si="21"/>
        <v>5860.8</v>
      </c>
      <c r="K62" s="257">
        <f t="shared" si="38"/>
        <v>4049.1</v>
      </c>
      <c r="L62" s="259">
        <f t="shared" si="39"/>
        <v>7629.0599999999995</v>
      </c>
      <c r="M62" s="261">
        <f t="shared" si="40"/>
        <v>2625.6</v>
      </c>
      <c r="N62" s="261">
        <f t="shared" si="41"/>
        <v>1930.38</v>
      </c>
      <c r="O62" s="260">
        <f t="shared" si="42"/>
        <v>1930.38</v>
      </c>
      <c r="P62" s="260">
        <f t="shared" si="43"/>
        <v>1142.7</v>
      </c>
      <c r="Q62" s="260">
        <f t="shared" si="34"/>
        <v>14180.64</v>
      </c>
      <c r="R62" s="261">
        <f t="shared" si="44"/>
        <v>3413.4</v>
      </c>
      <c r="S62" s="260">
        <f t="shared" si="45"/>
        <v>3930.4199999999996</v>
      </c>
      <c r="T62" s="260">
        <f t="shared" si="46"/>
        <v>3930.4199999999996</v>
      </c>
      <c r="U62" s="260">
        <f t="shared" si="47"/>
        <v>2906.4</v>
      </c>
      <c r="V62" s="211">
        <v>2788</v>
      </c>
      <c r="W62" s="223">
        <v>1227</v>
      </c>
      <c r="X62" s="224">
        <v>1561</v>
      </c>
      <c r="Y62" s="214">
        <v>1958</v>
      </c>
      <c r="Z62" s="225">
        <v>763</v>
      </c>
      <c r="AA62" s="226">
        <v>1195</v>
      </c>
      <c r="AB62" s="211">
        <v>2121</v>
      </c>
      <c r="AC62" s="223">
        <v>636</v>
      </c>
      <c r="AD62" s="224">
        <v>1485</v>
      </c>
      <c r="AE62" s="214">
        <v>1800</v>
      </c>
      <c r="AF62" s="225">
        <v>450</v>
      </c>
      <c r="AG62" s="226">
        <v>1350</v>
      </c>
      <c r="AH62" s="211">
        <v>1114</v>
      </c>
      <c r="AI62" s="223">
        <v>200</v>
      </c>
      <c r="AJ62" s="224">
        <v>914</v>
      </c>
      <c r="AK62" s="214">
        <v>943</v>
      </c>
      <c r="AL62" s="225">
        <v>113</v>
      </c>
      <c r="AM62" s="226">
        <v>830</v>
      </c>
      <c r="AN62" s="211">
        <v>1327</v>
      </c>
      <c r="AO62" s="223">
        <v>146</v>
      </c>
      <c r="AP62" s="224">
        <v>1181</v>
      </c>
      <c r="AQ62" s="214">
        <v>1446</v>
      </c>
      <c r="AR62" s="225">
        <v>274</v>
      </c>
      <c r="AS62" s="226">
        <v>1172</v>
      </c>
      <c r="AT62" s="211">
        <v>1081</v>
      </c>
      <c r="AU62" s="223">
        <v>291</v>
      </c>
      <c r="AV62" s="224">
        <v>790</v>
      </c>
      <c r="AW62" s="214">
        <v>0</v>
      </c>
      <c r="AX62" s="225">
        <v>0</v>
      </c>
      <c r="AY62" s="226">
        <v>0</v>
      </c>
      <c r="AZ62" s="211">
        <v>2213</v>
      </c>
      <c r="BA62" s="227">
        <v>1017</v>
      </c>
      <c r="BB62" s="228">
        <v>1196</v>
      </c>
      <c r="BC62" s="214">
        <v>2745</v>
      </c>
      <c r="BD62" s="210">
        <v>1317.6</v>
      </c>
      <c r="BE62" s="268">
        <v>1427.4</v>
      </c>
      <c r="BF62" s="42" t="s">
        <v>49</v>
      </c>
      <c r="BG62" s="43" t="s">
        <v>50</v>
      </c>
      <c r="BH62" s="44" t="s">
        <v>51</v>
      </c>
      <c r="BI62" s="44" t="s">
        <v>52</v>
      </c>
      <c r="BJ62" s="44" t="s">
        <v>53</v>
      </c>
      <c r="BK62" s="45"/>
    </row>
    <row r="63" spans="1:63" ht="38.25" x14ac:dyDescent="0.25">
      <c r="A63" s="35">
        <v>58</v>
      </c>
      <c r="B63" s="35" t="s">
        <v>220</v>
      </c>
      <c r="C63" s="38" t="s">
        <v>221</v>
      </c>
      <c r="D63" s="39" t="s">
        <v>222</v>
      </c>
      <c r="E63" s="40" t="s">
        <v>48</v>
      </c>
      <c r="F63" s="41">
        <v>15</v>
      </c>
      <c r="G63" s="255">
        <f t="shared" si="0"/>
        <v>25970.799999999999</v>
      </c>
      <c r="H63" s="256">
        <f t="shared" si="1"/>
        <v>8143</v>
      </c>
      <c r="I63" s="257">
        <f t="shared" si="28"/>
        <v>6756.9</v>
      </c>
      <c r="J63" s="257">
        <f t="shared" si="21"/>
        <v>6756.9</v>
      </c>
      <c r="K63" s="257">
        <f t="shared" si="38"/>
        <v>4314</v>
      </c>
      <c r="L63" s="259">
        <f t="shared" si="39"/>
        <v>10244.371999999999</v>
      </c>
      <c r="M63" s="261">
        <f t="shared" si="40"/>
        <v>3321.92</v>
      </c>
      <c r="N63" s="261">
        <f t="shared" si="41"/>
        <v>2639.6759999999999</v>
      </c>
      <c r="O63" s="260">
        <f t="shared" si="42"/>
        <v>2639.6759999999999</v>
      </c>
      <c r="P63" s="260">
        <f t="shared" si="43"/>
        <v>1643.1</v>
      </c>
      <c r="Q63" s="260">
        <f t="shared" si="34"/>
        <v>15726.428</v>
      </c>
      <c r="R63" s="261">
        <f t="shared" si="44"/>
        <v>4821.08</v>
      </c>
      <c r="S63" s="260">
        <f t="shared" si="45"/>
        <v>4117.2240000000002</v>
      </c>
      <c r="T63" s="260">
        <f t="shared" si="46"/>
        <v>4117.2240000000002</v>
      </c>
      <c r="U63" s="260">
        <f t="shared" si="47"/>
        <v>2670.9</v>
      </c>
      <c r="V63" s="211">
        <v>2189</v>
      </c>
      <c r="W63" s="223">
        <v>963</v>
      </c>
      <c r="X63" s="224">
        <v>1226</v>
      </c>
      <c r="Y63" s="214">
        <v>2948</v>
      </c>
      <c r="Z63" s="225">
        <v>1149</v>
      </c>
      <c r="AA63" s="226">
        <v>1799</v>
      </c>
      <c r="AB63" s="211">
        <v>2190</v>
      </c>
      <c r="AC63" s="223">
        <v>657</v>
      </c>
      <c r="AD63" s="224">
        <v>1533</v>
      </c>
      <c r="AE63" s="214">
        <v>1472</v>
      </c>
      <c r="AF63" s="225">
        <v>368</v>
      </c>
      <c r="AG63" s="226">
        <v>1104</v>
      </c>
      <c r="AH63" s="211">
        <v>1097</v>
      </c>
      <c r="AI63" s="223">
        <v>197</v>
      </c>
      <c r="AJ63" s="224">
        <v>900</v>
      </c>
      <c r="AK63" s="214">
        <v>1736</v>
      </c>
      <c r="AL63" s="225">
        <v>1736</v>
      </c>
      <c r="AM63" s="226">
        <v>0</v>
      </c>
      <c r="AN63" s="211">
        <v>1423</v>
      </c>
      <c r="AO63" s="223">
        <v>156</v>
      </c>
      <c r="AP63" s="224">
        <v>1267</v>
      </c>
      <c r="AQ63" s="214">
        <v>1325</v>
      </c>
      <c r="AR63" s="225">
        <v>251</v>
      </c>
      <c r="AS63" s="226">
        <v>1074</v>
      </c>
      <c r="AT63" s="211">
        <v>2012</v>
      </c>
      <c r="AU63" s="223">
        <v>543</v>
      </c>
      <c r="AV63" s="224">
        <v>1469</v>
      </c>
      <c r="AW63" s="214">
        <v>1327</v>
      </c>
      <c r="AX63" s="225">
        <v>517</v>
      </c>
      <c r="AY63" s="226">
        <v>810</v>
      </c>
      <c r="AZ63" s="211">
        <v>2175</v>
      </c>
      <c r="BA63" s="227">
        <v>1000</v>
      </c>
      <c r="BB63" s="228">
        <v>1175</v>
      </c>
      <c r="BC63" s="214">
        <v>2629</v>
      </c>
      <c r="BD63" s="210">
        <v>1261.92</v>
      </c>
      <c r="BE63" s="268">
        <v>1367.08</v>
      </c>
      <c r="BF63" s="42" t="s">
        <v>49</v>
      </c>
      <c r="BG63" s="43" t="s">
        <v>50</v>
      </c>
      <c r="BH63" s="44" t="s">
        <v>51</v>
      </c>
      <c r="BI63" s="44" t="s">
        <v>52</v>
      </c>
      <c r="BJ63" s="44" t="s">
        <v>53</v>
      </c>
      <c r="BK63" s="45"/>
    </row>
    <row r="64" spans="1:63" ht="38.25" x14ac:dyDescent="0.25">
      <c r="A64" s="35">
        <v>59</v>
      </c>
      <c r="B64" s="35" t="s">
        <v>223</v>
      </c>
      <c r="C64" s="38" t="s">
        <v>224</v>
      </c>
      <c r="D64" s="39" t="s">
        <v>225</v>
      </c>
      <c r="E64" s="40" t="s">
        <v>48</v>
      </c>
      <c r="F64" s="41">
        <v>12</v>
      </c>
      <c r="G64" s="255">
        <f t="shared" si="0"/>
        <v>20460.799999999996</v>
      </c>
      <c r="H64" s="256">
        <f t="shared" si="1"/>
        <v>7460</v>
      </c>
      <c r="I64" s="257">
        <f t="shared" si="28"/>
        <v>5079.5999999999995</v>
      </c>
      <c r="J64" s="257">
        <f t="shared" si="21"/>
        <v>5079.5999999999995</v>
      </c>
      <c r="K64" s="257">
        <f t="shared" si="38"/>
        <v>2841.6</v>
      </c>
      <c r="L64" s="259">
        <f t="shared" si="39"/>
        <v>7199.0999999999995</v>
      </c>
      <c r="M64" s="261">
        <f t="shared" si="40"/>
        <v>3042</v>
      </c>
      <c r="N64" s="261">
        <f t="shared" si="41"/>
        <v>1689.8999999999999</v>
      </c>
      <c r="O64" s="260">
        <f t="shared" si="42"/>
        <v>1689.8999999999999</v>
      </c>
      <c r="P64" s="260">
        <f t="shared" si="43"/>
        <v>777.3</v>
      </c>
      <c r="Q64" s="260">
        <f t="shared" si="34"/>
        <v>13261.699999999999</v>
      </c>
      <c r="R64" s="261">
        <f t="shared" si="44"/>
        <v>4418</v>
      </c>
      <c r="S64" s="260">
        <f t="shared" si="45"/>
        <v>3389.7</v>
      </c>
      <c r="T64" s="260">
        <f t="shared" si="46"/>
        <v>3389.7</v>
      </c>
      <c r="U64" s="260">
        <f t="shared" si="47"/>
        <v>2064.2999999999997</v>
      </c>
      <c r="V64" s="211">
        <v>2064</v>
      </c>
      <c r="W64" s="223">
        <v>908</v>
      </c>
      <c r="X64" s="224">
        <v>1156</v>
      </c>
      <c r="Y64" s="214">
        <v>1043</v>
      </c>
      <c r="Z64" s="225">
        <v>406</v>
      </c>
      <c r="AA64" s="226">
        <v>637</v>
      </c>
      <c r="AB64" s="211">
        <v>1361</v>
      </c>
      <c r="AC64" s="223">
        <v>408</v>
      </c>
      <c r="AD64" s="224">
        <v>953</v>
      </c>
      <c r="AE64" s="214">
        <v>1013</v>
      </c>
      <c r="AF64" s="225">
        <v>254</v>
      </c>
      <c r="AG64" s="226">
        <v>759</v>
      </c>
      <c r="AH64" s="211">
        <v>1105</v>
      </c>
      <c r="AI64" s="223">
        <v>198</v>
      </c>
      <c r="AJ64" s="224">
        <v>907</v>
      </c>
      <c r="AK64" s="214">
        <v>783</v>
      </c>
      <c r="AL64" s="225">
        <v>94</v>
      </c>
      <c r="AM64" s="226">
        <v>689</v>
      </c>
      <c r="AN64" s="211">
        <v>949</v>
      </c>
      <c r="AO64" s="223">
        <v>104</v>
      </c>
      <c r="AP64" s="224">
        <v>845</v>
      </c>
      <c r="AQ64" s="214">
        <v>1154</v>
      </c>
      <c r="AR64" s="225">
        <v>219</v>
      </c>
      <c r="AS64" s="226">
        <v>935</v>
      </c>
      <c r="AT64" s="211">
        <v>1536</v>
      </c>
      <c r="AU64" s="223">
        <v>414</v>
      </c>
      <c r="AV64" s="224">
        <v>1122</v>
      </c>
      <c r="AW64" s="214">
        <v>1995</v>
      </c>
      <c r="AX64" s="225">
        <v>778</v>
      </c>
      <c r="AY64" s="226">
        <v>1217</v>
      </c>
      <c r="AZ64" s="211">
        <v>1754</v>
      </c>
      <c r="BA64" s="227">
        <v>806</v>
      </c>
      <c r="BB64" s="228">
        <v>948</v>
      </c>
      <c r="BC64" s="214">
        <v>2175</v>
      </c>
      <c r="BD64" s="210">
        <v>1044</v>
      </c>
      <c r="BE64" s="268">
        <v>1131</v>
      </c>
      <c r="BF64" s="42" t="s">
        <v>49</v>
      </c>
      <c r="BG64" s="43" t="s">
        <v>50</v>
      </c>
      <c r="BH64" s="44" t="s">
        <v>51</v>
      </c>
      <c r="BI64" s="44" t="s">
        <v>52</v>
      </c>
      <c r="BJ64" s="44" t="s">
        <v>53</v>
      </c>
      <c r="BK64" s="45"/>
    </row>
    <row r="65" spans="1:63" ht="39" customHeight="1" x14ac:dyDescent="0.2">
      <c r="A65" s="35">
        <v>60</v>
      </c>
      <c r="B65" s="35" t="s">
        <v>226</v>
      </c>
      <c r="C65" s="38" t="s">
        <v>227</v>
      </c>
      <c r="D65" s="39" t="s">
        <v>228</v>
      </c>
      <c r="E65" s="40" t="s">
        <v>67</v>
      </c>
      <c r="F65" s="41">
        <v>12</v>
      </c>
      <c r="G65" s="255">
        <f t="shared" si="0"/>
        <v>12105.8</v>
      </c>
      <c r="H65" s="256">
        <f t="shared" si="1"/>
        <v>3929</v>
      </c>
      <c r="I65" s="257">
        <f t="shared" si="28"/>
        <v>3118.5</v>
      </c>
      <c r="J65" s="257">
        <f t="shared" si="21"/>
        <v>3118.5</v>
      </c>
      <c r="K65" s="257">
        <f t="shared" si="38"/>
        <v>1939.8</v>
      </c>
      <c r="L65" s="277" t="s">
        <v>68</v>
      </c>
      <c r="M65" s="277"/>
      <c r="N65" s="277"/>
      <c r="O65" s="277"/>
      <c r="P65" s="277"/>
      <c r="Q65" s="277"/>
      <c r="R65" s="277"/>
      <c r="S65" s="277"/>
      <c r="T65" s="262"/>
      <c r="U65" s="262"/>
      <c r="V65" s="229">
        <v>563</v>
      </c>
      <c r="W65" s="278" t="s">
        <v>68</v>
      </c>
      <c r="X65" s="278"/>
      <c r="Y65" s="231">
        <v>1109</v>
      </c>
      <c r="Z65" s="279" t="s">
        <v>68</v>
      </c>
      <c r="AA65" s="279"/>
      <c r="AB65" s="229">
        <v>933</v>
      </c>
      <c r="AC65" s="278" t="s">
        <v>68</v>
      </c>
      <c r="AD65" s="278"/>
      <c r="AE65" s="231">
        <v>892</v>
      </c>
      <c r="AF65" s="279" t="s">
        <v>68</v>
      </c>
      <c r="AG65" s="279"/>
      <c r="AH65" s="229">
        <v>1092</v>
      </c>
      <c r="AI65" s="278" t="s">
        <v>68</v>
      </c>
      <c r="AJ65" s="278"/>
      <c r="AK65" s="231">
        <v>665</v>
      </c>
      <c r="AL65" s="279" t="s">
        <v>68</v>
      </c>
      <c r="AM65" s="279"/>
      <c r="AN65" s="229">
        <v>625</v>
      </c>
      <c r="AO65" s="278" t="s">
        <v>68</v>
      </c>
      <c r="AP65" s="278"/>
      <c r="AQ65" s="231">
        <v>587</v>
      </c>
      <c r="AR65" s="279" t="s">
        <v>68</v>
      </c>
      <c r="AS65" s="279"/>
      <c r="AT65" s="229">
        <v>843</v>
      </c>
      <c r="AU65" s="278" t="s">
        <v>68</v>
      </c>
      <c r="AV65" s="278"/>
      <c r="AW65" s="231">
        <v>1344</v>
      </c>
      <c r="AX65" s="279" t="s">
        <v>68</v>
      </c>
      <c r="AY65" s="279"/>
      <c r="AZ65" s="229">
        <v>1742</v>
      </c>
      <c r="BA65" s="278" t="s">
        <v>68</v>
      </c>
      <c r="BB65" s="278"/>
      <c r="BC65" s="231">
        <v>0</v>
      </c>
      <c r="BD65" s="279" t="s">
        <v>68</v>
      </c>
      <c r="BE65" s="280"/>
      <c r="BF65" s="42" t="s">
        <v>49</v>
      </c>
      <c r="BG65" s="43" t="s">
        <v>50</v>
      </c>
      <c r="BH65" s="44" t="s">
        <v>51</v>
      </c>
      <c r="BI65" s="44" t="s">
        <v>52</v>
      </c>
      <c r="BJ65" s="44" t="s">
        <v>53</v>
      </c>
    </row>
    <row r="66" spans="1:63" ht="38.25" x14ac:dyDescent="0.25">
      <c r="A66" s="35">
        <v>61</v>
      </c>
      <c r="B66" s="35" t="s">
        <v>229</v>
      </c>
      <c r="C66" s="38" t="s">
        <v>230</v>
      </c>
      <c r="D66" s="39" t="s">
        <v>231</v>
      </c>
      <c r="E66" s="40" t="s">
        <v>48</v>
      </c>
      <c r="F66" s="41">
        <v>38</v>
      </c>
      <c r="G66" s="255">
        <f t="shared" si="0"/>
        <v>22591.899999999998</v>
      </c>
      <c r="H66" s="256">
        <f t="shared" si="1"/>
        <v>7618</v>
      </c>
      <c r="I66" s="257">
        <f t="shared" si="28"/>
        <v>5753.0999999999995</v>
      </c>
      <c r="J66" s="257">
        <f t="shared" si="21"/>
        <v>5753.0999999999995</v>
      </c>
      <c r="K66" s="257">
        <f t="shared" si="38"/>
        <v>3467.7</v>
      </c>
      <c r="L66" s="259">
        <f t="shared" si="39"/>
        <v>8055.0599999999995</v>
      </c>
      <c r="M66" s="261">
        <f t="shared" ref="M66:M75" si="48">SUM(AU66,AX66,BA66,BD66)</f>
        <v>3150.6</v>
      </c>
      <c r="N66" s="261">
        <f t="shared" si="41"/>
        <v>1949.88</v>
      </c>
      <c r="O66" s="260">
        <f t="shared" si="42"/>
        <v>1949.88</v>
      </c>
      <c r="P66" s="260">
        <f t="shared" si="43"/>
        <v>1004.6999999999999</v>
      </c>
      <c r="Q66" s="260">
        <f t="shared" si="34"/>
        <v>14536.839999999998</v>
      </c>
      <c r="R66" s="261">
        <f t="shared" ref="R66:R75" si="49">SUM(AV66,AY66,BB66,BE66)</f>
        <v>4467.3999999999996</v>
      </c>
      <c r="S66" s="260">
        <f t="shared" si="45"/>
        <v>3803.22</v>
      </c>
      <c r="T66" s="260">
        <f t="shared" si="46"/>
        <v>3803.22</v>
      </c>
      <c r="U66" s="260">
        <f t="shared" si="47"/>
        <v>2463</v>
      </c>
      <c r="V66" s="211">
        <v>2565</v>
      </c>
      <c r="W66" s="223">
        <v>1128</v>
      </c>
      <c r="X66" s="224">
        <v>1437</v>
      </c>
      <c r="Y66" s="214">
        <v>1898</v>
      </c>
      <c r="Z66" s="225">
        <v>740</v>
      </c>
      <c r="AA66" s="226">
        <v>1158</v>
      </c>
      <c r="AB66" s="211">
        <v>1764</v>
      </c>
      <c r="AC66" s="223">
        <v>529</v>
      </c>
      <c r="AD66" s="224">
        <v>1235</v>
      </c>
      <c r="AE66" s="214">
        <v>1351</v>
      </c>
      <c r="AF66" s="225">
        <v>337</v>
      </c>
      <c r="AG66" s="226">
        <v>1014</v>
      </c>
      <c r="AH66" s="211">
        <v>1101</v>
      </c>
      <c r="AI66" s="223">
        <v>198</v>
      </c>
      <c r="AJ66" s="224">
        <v>903</v>
      </c>
      <c r="AK66" s="214">
        <v>821</v>
      </c>
      <c r="AL66" s="225">
        <v>98</v>
      </c>
      <c r="AM66" s="226">
        <v>723</v>
      </c>
      <c r="AN66" s="211">
        <v>901</v>
      </c>
      <c r="AO66" s="223">
        <v>99</v>
      </c>
      <c r="AP66" s="224">
        <v>802</v>
      </c>
      <c r="AQ66" s="214">
        <v>1158</v>
      </c>
      <c r="AR66" s="225">
        <v>220</v>
      </c>
      <c r="AS66" s="226">
        <v>938</v>
      </c>
      <c r="AT66" s="211">
        <v>1350</v>
      </c>
      <c r="AU66" s="223">
        <v>365</v>
      </c>
      <c r="AV66" s="224">
        <v>985</v>
      </c>
      <c r="AW66" s="214">
        <v>1936</v>
      </c>
      <c r="AX66" s="225">
        <v>755</v>
      </c>
      <c r="AY66" s="226">
        <v>1181</v>
      </c>
      <c r="AZ66" s="211">
        <v>2437</v>
      </c>
      <c r="BA66" s="227">
        <v>1121</v>
      </c>
      <c r="BB66" s="228">
        <v>1316</v>
      </c>
      <c r="BC66" s="214">
        <v>1895</v>
      </c>
      <c r="BD66" s="210">
        <v>909.6</v>
      </c>
      <c r="BE66" s="268">
        <v>985.4</v>
      </c>
      <c r="BF66" s="42" t="s">
        <v>49</v>
      </c>
      <c r="BG66" s="43" t="s">
        <v>50</v>
      </c>
      <c r="BH66" s="44" t="s">
        <v>51</v>
      </c>
      <c r="BI66" s="44" t="s">
        <v>52</v>
      </c>
      <c r="BJ66" s="44" t="s">
        <v>53</v>
      </c>
      <c r="BK66" s="45"/>
    </row>
    <row r="67" spans="1:63" ht="38.25" x14ac:dyDescent="0.25">
      <c r="A67" s="35">
        <v>62</v>
      </c>
      <c r="B67" s="35" t="s">
        <v>232</v>
      </c>
      <c r="C67" s="38" t="s">
        <v>233</v>
      </c>
      <c r="D67" s="39" t="s">
        <v>234</v>
      </c>
      <c r="E67" s="40" t="s">
        <v>48</v>
      </c>
      <c r="F67" s="41">
        <v>38</v>
      </c>
      <c r="G67" s="255">
        <f t="shared" si="0"/>
        <v>19539.5</v>
      </c>
      <c r="H67" s="256">
        <f t="shared" si="1"/>
        <v>6518</v>
      </c>
      <c r="I67" s="257">
        <f t="shared" si="28"/>
        <v>4992.3</v>
      </c>
      <c r="J67" s="257">
        <f t="shared" si="21"/>
        <v>4992.3</v>
      </c>
      <c r="K67" s="257">
        <f t="shared" si="38"/>
        <v>3036.9</v>
      </c>
      <c r="L67" s="259">
        <f t="shared" si="39"/>
        <v>6493.8320000000003</v>
      </c>
      <c r="M67" s="261">
        <f t="shared" si="48"/>
        <v>2545.52</v>
      </c>
      <c r="N67" s="261">
        <f t="shared" si="41"/>
        <v>1570.6560000000002</v>
      </c>
      <c r="O67" s="260">
        <f t="shared" si="42"/>
        <v>1570.6560000000002</v>
      </c>
      <c r="P67" s="260">
        <f t="shared" si="43"/>
        <v>807</v>
      </c>
      <c r="Q67" s="260">
        <f t="shared" si="34"/>
        <v>13045.668</v>
      </c>
      <c r="R67" s="261">
        <f t="shared" si="49"/>
        <v>3972.48</v>
      </c>
      <c r="S67" s="260">
        <f t="shared" si="45"/>
        <v>3421.6439999999998</v>
      </c>
      <c r="T67" s="260">
        <f t="shared" si="46"/>
        <v>3421.6439999999998</v>
      </c>
      <c r="U67" s="260">
        <f t="shared" si="47"/>
        <v>2229.9</v>
      </c>
      <c r="V67" s="211">
        <v>1683</v>
      </c>
      <c r="W67" s="223">
        <v>740</v>
      </c>
      <c r="X67" s="224">
        <v>943</v>
      </c>
      <c r="Y67" s="214">
        <v>1597</v>
      </c>
      <c r="Z67" s="225">
        <v>622</v>
      </c>
      <c r="AA67" s="226">
        <v>975</v>
      </c>
      <c r="AB67" s="211">
        <v>1278</v>
      </c>
      <c r="AC67" s="223">
        <v>383</v>
      </c>
      <c r="AD67" s="224">
        <v>895</v>
      </c>
      <c r="AE67" s="214">
        <v>1063</v>
      </c>
      <c r="AF67" s="225">
        <v>265</v>
      </c>
      <c r="AG67" s="226">
        <v>798</v>
      </c>
      <c r="AH67" s="211">
        <v>889</v>
      </c>
      <c r="AI67" s="223">
        <v>160</v>
      </c>
      <c r="AJ67" s="224">
        <v>729</v>
      </c>
      <c r="AK67" s="214">
        <v>993</v>
      </c>
      <c r="AL67" s="225">
        <v>119</v>
      </c>
      <c r="AM67" s="226">
        <v>874</v>
      </c>
      <c r="AN67" s="211">
        <v>1194</v>
      </c>
      <c r="AO67" s="223">
        <v>131</v>
      </c>
      <c r="AP67" s="224">
        <v>1063</v>
      </c>
      <c r="AQ67" s="214">
        <v>1426</v>
      </c>
      <c r="AR67" s="225">
        <v>270</v>
      </c>
      <c r="AS67" s="226">
        <v>1156</v>
      </c>
      <c r="AT67" s="211">
        <v>1776</v>
      </c>
      <c r="AU67" s="223">
        <v>479</v>
      </c>
      <c r="AV67" s="224">
        <v>1297</v>
      </c>
      <c r="AW67" s="214">
        <v>1943</v>
      </c>
      <c r="AX67" s="225">
        <v>757</v>
      </c>
      <c r="AY67" s="226">
        <v>1186</v>
      </c>
      <c r="AZ67" s="211">
        <v>1675</v>
      </c>
      <c r="BA67" s="227">
        <v>770</v>
      </c>
      <c r="BB67" s="228">
        <v>905</v>
      </c>
      <c r="BC67" s="214">
        <v>1124</v>
      </c>
      <c r="BD67" s="210">
        <v>539.52</v>
      </c>
      <c r="BE67" s="268">
        <v>584.48</v>
      </c>
      <c r="BF67" s="42" t="s">
        <v>49</v>
      </c>
      <c r="BG67" s="43" t="s">
        <v>50</v>
      </c>
      <c r="BH67" s="44" t="s">
        <v>51</v>
      </c>
      <c r="BI67" s="44" t="s">
        <v>52</v>
      </c>
      <c r="BJ67" s="44" t="s">
        <v>53</v>
      </c>
      <c r="BK67" s="45"/>
    </row>
    <row r="68" spans="1:63" ht="38.25" x14ac:dyDescent="0.25">
      <c r="A68" s="35">
        <v>63</v>
      </c>
      <c r="B68" s="35" t="s">
        <v>235</v>
      </c>
      <c r="C68" s="38" t="s">
        <v>236</v>
      </c>
      <c r="D68" s="39" t="s">
        <v>237</v>
      </c>
      <c r="E68" s="40" t="s">
        <v>48</v>
      </c>
      <c r="F68" s="41">
        <v>38</v>
      </c>
      <c r="G68" s="255">
        <f t="shared" si="0"/>
        <v>34423.899999999994</v>
      </c>
      <c r="H68" s="256">
        <f t="shared" si="1"/>
        <v>12088</v>
      </c>
      <c r="I68" s="257">
        <f t="shared" si="28"/>
        <v>8654.1</v>
      </c>
      <c r="J68" s="257">
        <f t="shared" si="21"/>
        <v>8654.1</v>
      </c>
      <c r="K68" s="257">
        <f t="shared" si="38"/>
        <v>5027.7</v>
      </c>
      <c r="L68" s="259">
        <f t="shared" si="39"/>
        <v>12351.404</v>
      </c>
      <c r="M68" s="261">
        <f t="shared" si="48"/>
        <v>4896.4400000000005</v>
      </c>
      <c r="N68" s="261">
        <f t="shared" si="41"/>
        <v>2974.6320000000001</v>
      </c>
      <c r="O68" s="260">
        <f t="shared" si="42"/>
        <v>2974.6320000000001</v>
      </c>
      <c r="P68" s="260">
        <f t="shared" si="43"/>
        <v>1505.7</v>
      </c>
      <c r="Q68" s="260">
        <f t="shared" si="34"/>
        <v>22072.495999999999</v>
      </c>
      <c r="R68" s="261">
        <f t="shared" si="49"/>
        <v>7191.5599999999995</v>
      </c>
      <c r="S68" s="260">
        <f t="shared" si="45"/>
        <v>5679.4679999999998</v>
      </c>
      <c r="T68" s="260">
        <f t="shared" si="46"/>
        <v>5679.4679999999998</v>
      </c>
      <c r="U68" s="260">
        <f t="shared" si="47"/>
        <v>3522</v>
      </c>
      <c r="V68" s="211">
        <v>2695</v>
      </c>
      <c r="W68" s="223">
        <v>1616</v>
      </c>
      <c r="X68" s="224">
        <v>1079</v>
      </c>
      <c r="Y68" s="214">
        <v>2720</v>
      </c>
      <c r="Z68" s="225">
        <v>1060</v>
      </c>
      <c r="AA68" s="226">
        <v>1660</v>
      </c>
      <c r="AB68" s="211">
        <v>2570</v>
      </c>
      <c r="AC68" s="223">
        <v>771</v>
      </c>
      <c r="AD68" s="224">
        <v>1799</v>
      </c>
      <c r="AE68" s="214">
        <v>2037</v>
      </c>
      <c r="AF68" s="225">
        <v>509</v>
      </c>
      <c r="AG68" s="226">
        <v>1528</v>
      </c>
      <c r="AH68" s="211">
        <v>1665</v>
      </c>
      <c r="AI68" s="223">
        <v>299</v>
      </c>
      <c r="AJ68" s="224">
        <v>1366</v>
      </c>
      <c r="AK68" s="214">
        <v>1443</v>
      </c>
      <c r="AL68" s="225">
        <v>173</v>
      </c>
      <c r="AM68" s="226">
        <v>1270</v>
      </c>
      <c r="AN68" s="211">
        <v>1705</v>
      </c>
      <c r="AO68" s="223">
        <v>187</v>
      </c>
      <c r="AP68" s="224">
        <v>1518</v>
      </c>
      <c r="AQ68" s="214">
        <v>1924</v>
      </c>
      <c r="AR68" s="225">
        <v>404</v>
      </c>
      <c r="AS68" s="226">
        <v>1520</v>
      </c>
      <c r="AT68" s="211">
        <v>2640</v>
      </c>
      <c r="AU68" s="223">
        <v>712</v>
      </c>
      <c r="AV68" s="224">
        <v>1928</v>
      </c>
      <c r="AW68" s="214">
        <v>3157</v>
      </c>
      <c r="AX68" s="225">
        <v>1231</v>
      </c>
      <c r="AY68" s="226">
        <v>1926</v>
      </c>
      <c r="AZ68" s="211">
        <v>3288</v>
      </c>
      <c r="BA68" s="227">
        <v>1512</v>
      </c>
      <c r="BB68" s="228">
        <v>1776</v>
      </c>
      <c r="BC68" s="214">
        <v>3003</v>
      </c>
      <c r="BD68" s="210">
        <v>1441.44</v>
      </c>
      <c r="BE68" s="268">
        <v>1561.56</v>
      </c>
      <c r="BF68" s="42" t="s">
        <v>49</v>
      </c>
      <c r="BG68" s="43" t="s">
        <v>50</v>
      </c>
      <c r="BH68" s="44" t="s">
        <v>51</v>
      </c>
      <c r="BI68" s="44" t="s">
        <v>52</v>
      </c>
      <c r="BJ68" s="44" t="s">
        <v>53</v>
      </c>
      <c r="BK68" s="45"/>
    </row>
    <row r="69" spans="1:63" ht="38.25" x14ac:dyDescent="0.25">
      <c r="A69" s="35">
        <v>64</v>
      </c>
      <c r="B69" s="35" t="s">
        <v>72</v>
      </c>
      <c r="C69" s="38" t="s">
        <v>238</v>
      </c>
      <c r="D69" s="39" t="s">
        <v>239</v>
      </c>
      <c r="E69" s="40" t="s">
        <v>48</v>
      </c>
      <c r="F69" s="41">
        <v>19</v>
      </c>
      <c r="G69" s="255">
        <f>SUM(H69+I69+J69+K69)</f>
        <v>57616.5</v>
      </c>
      <c r="H69" s="256">
        <f t="shared" si="1"/>
        <v>20775</v>
      </c>
      <c r="I69" s="257">
        <f t="shared" si="28"/>
        <v>14358</v>
      </c>
      <c r="J69" s="257">
        <f t="shared" si="21"/>
        <v>14358</v>
      </c>
      <c r="K69" s="257">
        <f t="shared" si="38"/>
        <v>8125.5</v>
      </c>
      <c r="L69" s="259">
        <f t="shared" si="39"/>
        <v>19969.155999999999</v>
      </c>
      <c r="M69" s="261">
        <f t="shared" si="48"/>
        <v>8430.16</v>
      </c>
      <c r="N69" s="261">
        <f t="shared" si="41"/>
        <v>4689.348</v>
      </c>
      <c r="O69" s="260">
        <f t="shared" si="42"/>
        <v>4689.348</v>
      </c>
      <c r="P69" s="260">
        <f t="shared" si="43"/>
        <v>2160.2999999999997</v>
      </c>
      <c r="Q69" s="260">
        <f t="shared" si="34"/>
        <v>37647.343999999997</v>
      </c>
      <c r="R69" s="261">
        <f t="shared" si="49"/>
        <v>12344.84</v>
      </c>
      <c r="S69" s="260">
        <f t="shared" si="45"/>
        <v>9668.652</v>
      </c>
      <c r="T69" s="260">
        <f t="shared" si="46"/>
        <v>9668.652</v>
      </c>
      <c r="U69" s="260">
        <f t="shared" si="47"/>
        <v>5965.2</v>
      </c>
      <c r="V69" s="211">
        <v>4469</v>
      </c>
      <c r="W69" s="223">
        <v>1966</v>
      </c>
      <c r="X69" s="224">
        <v>2503</v>
      </c>
      <c r="Y69" s="214">
        <v>4282</v>
      </c>
      <c r="Z69" s="225">
        <v>1669</v>
      </c>
      <c r="AA69" s="226">
        <v>2613</v>
      </c>
      <c r="AB69" s="211">
        <v>3419</v>
      </c>
      <c r="AC69" s="223">
        <v>1025</v>
      </c>
      <c r="AD69" s="224">
        <v>2394</v>
      </c>
      <c r="AE69" s="214">
        <v>2869</v>
      </c>
      <c r="AF69" s="225">
        <v>717</v>
      </c>
      <c r="AG69" s="226">
        <v>2152</v>
      </c>
      <c r="AH69" s="211">
        <v>2401</v>
      </c>
      <c r="AI69" s="223">
        <v>432</v>
      </c>
      <c r="AJ69" s="224">
        <v>1969</v>
      </c>
      <c r="AK69" s="214">
        <v>2601</v>
      </c>
      <c r="AL69" s="225">
        <v>312</v>
      </c>
      <c r="AM69" s="226">
        <v>2289</v>
      </c>
      <c r="AN69" s="211">
        <v>3209</v>
      </c>
      <c r="AO69" s="223">
        <v>352</v>
      </c>
      <c r="AP69" s="224">
        <v>2857</v>
      </c>
      <c r="AQ69" s="214">
        <v>3835</v>
      </c>
      <c r="AR69" s="225">
        <v>728</v>
      </c>
      <c r="AS69" s="226">
        <v>3107</v>
      </c>
      <c r="AT69" s="211">
        <v>4625</v>
      </c>
      <c r="AU69" s="223">
        <v>1248</v>
      </c>
      <c r="AV69" s="224">
        <v>3377</v>
      </c>
      <c r="AW69" s="214">
        <v>5075</v>
      </c>
      <c r="AX69" s="225">
        <v>1979</v>
      </c>
      <c r="AY69" s="226">
        <v>3096</v>
      </c>
      <c r="AZ69" s="211">
        <v>5633</v>
      </c>
      <c r="BA69" s="227">
        <v>2591</v>
      </c>
      <c r="BB69" s="228">
        <v>3042</v>
      </c>
      <c r="BC69" s="214">
        <v>5442</v>
      </c>
      <c r="BD69" s="210">
        <v>2612.16</v>
      </c>
      <c r="BE69" s="268">
        <v>2829.84</v>
      </c>
      <c r="BF69" s="42" t="s">
        <v>49</v>
      </c>
      <c r="BG69" s="43" t="s">
        <v>50</v>
      </c>
      <c r="BH69" s="44" t="s">
        <v>51</v>
      </c>
      <c r="BI69" s="44" t="s">
        <v>52</v>
      </c>
      <c r="BJ69" s="44" t="s">
        <v>53</v>
      </c>
      <c r="BK69" s="45"/>
    </row>
    <row r="70" spans="1:63" ht="38.25" x14ac:dyDescent="0.25">
      <c r="A70" s="35">
        <v>65</v>
      </c>
      <c r="B70" s="35" t="s">
        <v>240</v>
      </c>
      <c r="C70" s="38" t="s">
        <v>241</v>
      </c>
      <c r="D70" s="39" t="s">
        <v>242</v>
      </c>
      <c r="E70" s="40" t="s">
        <v>48</v>
      </c>
      <c r="F70" s="41">
        <v>30</v>
      </c>
      <c r="G70" s="255">
        <f t="shared" si="0"/>
        <v>9043.6</v>
      </c>
      <c r="H70" s="256">
        <f t="shared" ref="H70:H133" si="50">(AT70+AW70+AZ70+BC70)</f>
        <v>3193</v>
      </c>
      <c r="I70" s="257">
        <f t="shared" si="28"/>
        <v>2269.5</v>
      </c>
      <c r="J70" s="257">
        <f t="shared" si="21"/>
        <v>2269.5</v>
      </c>
      <c r="K70" s="257">
        <f t="shared" si="38"/>
        <v>1311.6</v>
      </c>
      <c r="L70" s="259">
        <f t="shared" si="39"/>
        <v>3155.8120000000004</v>
      </c>
      <c r="M70" s="261">
        <f t="shared" si="48"/>
        <v>1301.32</v>
      </c>
      <c r="N70" s="261">
        <f t="shared" si="41"/>
        <v>748.29600000000005</v>
      </c>
      <c r="O70" s="260">
        <f t="shared" si="42"/>
        <v>748.29600000000005</v>
      </c>
      <c r="P70" s="260">
        <f t="shared" si="43"/>
        <v>357.9</v>
      </c>
      <c r="Q70" s="260">
        <f t="shared" si="34"/>
        <v>5887.7879999999996</v>
      </c>
      <c r="R70" s="261">
        <f t="shared" si="49"/>
        <v>1891.68</v>
      </c>
      <c r="S70" s="260">
        <f t="shared" si="45"/>
        <v>1521.204</v>
      </c>
      <c r="T70" s="260">
        <f t="shared" si="46"/>
        <v>1521.204</v>
      </c>
      <c r="U70" s="260">
        <f t="shared" si="47"/>
        <v>953.69999999999993</v>
      </c>
      <c r="V70" s="211">
        <v>904</v>
      </c>
      <c r="W70" s="223">
        <v>397</v>
      </c>
      <c r="X70" s="224">
        <v>507</v>
      </c>
      <c r="Y70" s="214">
        <v>515</v>
      </c>
      <c r="Z70" s="225">
        <v>200</v>
      </c>
      <c r="AA70" s="226">
        <v>315</v>
      </c>
      <c r="AB70" s="211">
        <v>629</v>
      </c>
      <c r="AC70" s="223">
        <v>188</v>
      </c>
      <c r="AD70" s="224">
        <v>441</v>
      </c>
      <c r="AE70" s="214">
        <v>536</v>
      </c>
      <c r="AF70" s="225">
        <v>134</v>
      </c>
      <c r="AG70" s="226">
        <v>402</v>
      </c>
      <c r="AH70" s="211">
        <v>454</v>
      </c>
      <c r="AI70" s="223">
        <v>81</v>
      </c>
      <c r="AJ70" s="224">
        <v>373</v>
      </c>
      <c r="AK70" s="214">
        <v>299</v>
      </c>
      <c r="AL70" s="225">
        <v>35</v>
      </c>
      <c r="AM70" s="226">
        <v>264</v>
      </c>
      <c r="AN70" s="211">
        <v>471</v>
      </c>
      <c r="AO70" s="223">
        <v>51</v>
      </c>
      <c r="AP70" s="224">
        <v>420</v>
      </c>
      <c r="AQ70" s="214">
        <v>564</v>
      </c>
      <c r="AR70" s="225">
        <v>107</v>
      </c>
      <c r="AS70" s="226">
        <v>457</v>
      </c>
      <c r="AT70" s="211">
        <v>659</v>
      </c>
      <c r="AU70" s="223">
        <v>178</v>
      </c>
      <c r="AV70" s="224">
        <v>481</v>
      </c>
      <c r="AW70" s="214">
        <v>812</v>
      </c>
      <c r="AX70" s="225">
        <v>316</v>
      </c>
      <c r="AY70" s="226">
        <v>496</v>
      </c>
      <c r="AZ70" s="211">
        <v>913</v>
      </c>
      <c r="BA70" s="227">
        <v>419</v>
      </c>
      <c r="BB70" s="228">
        <v>494</v>
      </c>
      <c r="BC70" s="214">
        <v>809</v>
      </c>
      <c r="BD70" s="210">
        <v>388.32</v>
      </c>
      <c r="BE70" s="268">
        <v>420.68</v>
      </c>
      <c r="BF70" s="42" t="s">
        <v>49</v>
      </c>
      <c r="BG70" s="43" t="s">
        <v>50</v>
      </c>
      <c r="BH70" s="44" t="s">
        <v>51</v>
      </c>
      <c r="BI70" s="44" t="s">
        <v>52</v>
      </c>
      <c r="BJ70" s="44" t="s">
        <v>53</v>
      </c>
      <c r="BK70" s="45"/>
    </row>
    <row r="71" spans="1:63" ht="38.25" x14ac:dyDescent="0.25">
      <c r="A71" s="35">
        <v>66</v>
      </c>
      <c r="B71" s="35" t="s">
        <v>243</v>
      </c>
      <c r="C71" s="38" t="s">
        <v>244</v>
      </c>
      <c r="D71" s="39" t="s">
        <v>245</v>
      </c>
      <c r="E71" s="40" t="s">
        <v>48</v>
      </c>
      <c r="F71" s="41">
        <v>9</v>
      </c>
      <c r="G71" s="255">
        <f t="shared" ref="G71:G134" si="51">SUM(H71+I71+J71+K71)</f>
        <v>40156.099999999991</v>
      </c>
      <c r="H71" s="256">
        <f t="shared" si="50"/>
        <v>13460</v>
      </c>
      <c r="I71" s="257">
        <f t="shared" si="28"/>
        <v>10244.699999999999</v>
      </c>
      <c r="J71" s="257">
        <f t="shared" si="21"/>
        <v>10244.699999999999</v>
      </c>
      <c r="K71" s="257">
        <f t="shared" si="38"/>
        <v>6206.7</v>
      </c>
      <c r="L71" s="259">
        <f t="shared" si="39"/>
        <v>13624.36</v>
      </c>
      <c r="M71" s="261">
        <f t="shared" si="48"/>
        <v>5386.6</v>
      </c>
      <c r="N71" s="261">
        <f t="shared" si="41"/>
        <v>3284.58</v>
      </c>
      <c r="O71" s="260">
        <f t="shared" si="42"/>
        <v>3284.58</v>
      </c>
      <c r="P71" s="260">
        <f t="shared" si="43"/>
        <v>1668.6</v>
      </c>
      <c r="Q71" s="260">
        <f t="shared" si="34"/>
        <v>26531.739999999998</v>
      </c>
      <c r="R71" s="261">
        <f t="shared" si="49"/>
        <v>8073.4</v>
      </c>
      <c r="S71" s="260">
        <f t="shared" si="45"/>
        <v>6960.12</v>
      </c>
      <c r="T71" s="260">
        <f t="shared" si="46"/>
        <v>6960.12</v>
      </c>
      <c r="U71" s="260">
        <f t="shared" si="47"/>
        <v>4538.0999999999995</v>
      </c>
      <c r="V71" s="211">
        <v>3445</v>
      </c>
      <c r="W71" s="223">
        <v>1515</v>
      </c>
      <c r="X71" s="224">
        <v>1930</v>
      </c>
      <c r="Y71" s="214">
        <v>3091</v>
      </c>
      <c r="Z71" s="225">
        <v>1205</v>
      </c>
      <c r="AA71" s="226">
        <v>1886</v>
      </c>
      <c r="AB71" s="211">
        <v>2903</v>
      </c>
      <c r="AC71" s="223">
        <v>870</v>
      </c>
      <c r="AD71" s="224">
        <v>2033</v>
      </c>
      <c r="AE71" s="214">
        <v>2435</v>
      </c>
      <c r="AF71" s="225">
        <v>609</v>
      </c>
      <c r="AG71" s="226">
        <v>1826</v>
      </c>
      <c r="AH71" s="211">
        <v>2197</v>
      </c>
      <c r="AI71" s="223">
        <v>395</v>
      </c>
      <c r="AJ71" s="224">
        <v>1802</v>
      </c>
      <c r="AK71" s="214">
        <v>1225</v>
      </c>
      <c r="AL71" s="225">
        <v>147</v>
      </c>
      <c r="AM71" s="226">
        <v>1078</v>
      </c>
      <c r="AN71" s="211">
        <v>2535</v>
      </c>
      <c r="AO71" s="223">
        <v>278</v>
      </c>
      <c r="AP71" s="224">
        <v>2257</v>
      </c>
      <c r="AQ71" s="214">
        <v>2858</v>
      </c>
      <c r="AR71" s="225">
        <v>543</v>
      </c>
      <c r="AS71" s="226">
        <v>2315</v>
      </c>
      <c r="AT71" s="211">
        <v>3325</v>
      </c>
      <c r="AU71" s="223">
        <v>879</v>
      </c>
      <c r="AV71" s="224">
        <v>2446</v>
      </c>
      <c r="AW71" s="214">
        <v>3042</v>
      </c>
      <c r="AX71" s="225">
        <v>1186</v>
      </c>
      <c r="AY71" s="226">
        <v>1856</v>
      </c>
      <c r="AZ71" s="211">
        <v>4148</v>
      </c>
      <c r="BA71" s="227">
        <v>1908</v>
      </c>
      <c r="BB71" s="228">
        <v>2240</v>
      </c>
      <c r="BC71" s="214">
        <v>2945</v>
      </c>
      <c r="BD71" s="210">
        <v>1413.6</v>
      </c>
      <c r="BE71" s="268">
        <v>1531.4</v>
      </c>
      <c r="BF71" s="42" t="s">
        <v>49</v>
      </c>
      <c r="BG71" s="43" t="s">
        <v>50</v>
      </c>
      <c r="BH71" s="44" t="s">
        <v>51</v>
      </c>
      <c r="BI71" s="44" t="s">
        <v>52</v>
      </c>
      <c r="BJ71" s="44" t="s">
        <v>53</v>
      </c>
      <c r="BK71" s="45"/>
    </row>
    <row r="72" spans="1:63" ht="38.25" x14ac:dyDescent="0.25">
      <c r="A72" s="35">
        <v>67</v>
      </c>
      <c r="B72" s="35" t="s">
        <v>246</v>
      </c>
      <c r="C72" s="38" t="s">
        <v>247</v>
      </c>
      <c r="D72" s="39" t="s">
        <v>248</v>
      </c>
      <c r="E72" s="40" t="s">
        <v>48</v>
      </c>
      <c r="F72" s="41">
        <v>5</v>
      </c>
      <c r="G72" s="255">
        <f t="shared" si="51"/>
        <v>35439.699999999997</v>
      </c>
      <c r="H72" s="256">
        <f t="shared" si="50"/>
        <v>12157</v>
      </c>
      <c r="I72" s="257">
        <f t="shared" si="28"/>
        <v>8976.6</v>
      </c>
      <c r="J72" s="257">
        <f t="shared" si="21"/>
        <v>8976.6</v>
      </c>
      <c r="K72" s="257">
        <f t="shared" si="38"/>
        <v>5329.5</v>
      </c>
      <c r="L72" s="259">
        <f t="shared" si="39"/>
        <v>12259.067999999999</v>
      </c>
      <c r="M72" s="261">
        <f t="shared" si="48"/>
        <v>4962.4799999999996</v>
      </c>
      <c r="N72" s="261">
        <f t="shared" si="41"/>
        <v>2928.444</v>
      </c>
      <c r="O72" s="260">
        <f t="shared" si="42"/>
        <v>2928.444</v>
      </c>
      <c r="P72" s="260">
        <f t="shared" si="43"/>
        <v>1439.7</v>
      </c>
      <c r="Q72" s="260">
        <f t="shared" si="34"/>
        <v>23180.631999999998</v>
      </c>
      <c r="R72" s="261">
        <f t="shared" si="49"/>
        <v>7194.52</v>
      </c>
      <c r="S72" s="260">
        <f t="shared" si="45"/>
        <v>6048.1559999999999</v>
      </c>
      <c r="T72" s="260">
        <f t="shared" si="46"/>
        <v>6048.1559999999999</v>
      </c>
      <c r="U72" s="260">
        <f t="shared" si="47"/>
        <v>3889.7999999999997</v>
      </c>
      <c r="V72" s="211">
        <v>3367</v>
      </c>
      <c r="W72" s="223">
        <v>1481</v>
      </c>
      <c r="X72" s="224">
        <v>1886</v>
      </c>
      <c r="Y72" s="214">
        <v>2532</v>
      </c>
      <c r="Z72" s="225">
        <v>987</v>
      </c>
      <c r="AA72" s="226">
        <v>1545</v>
      </c>
      <c r="AB72" s="211">
        <v>2305</v>
      </c>
      <c r="AC72" s="223">
        <v>691</v>
      </c>
      <c r="AD72" s="224">
        <v>1614</v>
      </c>
      <c r="AE72" s="214">
        <v>1818</v>
      </c>
      <c r="AF72" s="225">
        <v>454</v>
      </c>
      <c r="AG72" s="226">
        <v>1364</v>
      </c>
      <c r="AH72" s="211">
        <v>1526</v>
      </c>
      <c r="AI72" s="223">
        <v>274</v>
      </c>
      <c r="AJ72" s="224">
        <v>1252</v>
      </c>
      <c r="AK72" s="214">
        <v>1885</v>
      </c>
      <c r="AL72" s="225">
        <v>226</v>
      </c>
      <c r="AM72" s="226">
        <v>1659</v>
      </c>
      <c r="AN72" s="211">
        <v>1704</v>
      </c>
      <c r="AO72" s="223">
        <v>187</v>
      </c>
      <c r="AP72" s="224">
        <v>1517</v>
      </c>
      <c r="AQ72" s="214">
        <v>2628</v>
      </c>
      <c r="AR72" s="225">
        <v>499</v>
      </c>
      <c r="AS72" s="226">
        <v>2129</v>
      </c>
      <c r="AT72" s="211">
        <v>2629</v>
      </c>
      <c r="AU72" s="223">
        <v>710</v>
      </c>
      <c r="AV72" s="224">
        <v>1919</v>
      </c>
      <c r="AW72" s="214">
        <v>2935</v>
      </c>
      <c r="AX72" s="225">
        <v>1144</v>
      </c>
      <c r="AY72" s="226">
        <v>1791</v>
      </c>
      <c r="AZ72" s="211">
        <v>2792</v>
      </c>
      <c r="BA72" s="227">
        <v>1284</v>
      </c>
      <c r="BB72" s="228">
        <v>1508</v>
      </c>
      <c r="BC72" s="214">
        <v>3801</v>
      </c>
      <c r="BD72" s="210">
        <v>1824.48</v>
      </c>
      <c r="BE72" s="268">
        <v>1976.52</v>
      </c>
      <c r="BF72" s="42" t="s">
        <v>49</v>
      </c>
      <c r="BG72" s="43" t="s">
        <v>50</v>
      </c>
      <c r="BH72" s="44" t="s">
        <v>51</v>
      </c>
      <c r="BI72" s="44" t="s">
        <v>52</v>
      </c>
      <c r="BJ72" s="44" t="s">
        <v>53</v>
      </c>
      <c r="BK72" s="45"/>
    </row>
    <row r="73" spans="1:63" ht="38.25" x14ac:dyDescent="0.25">
      <c r="A73" s="35">
        <v>68</v>
      </c>
      <c r="B73" s="35" t="s">
        <v>249</v>
      </c>
      <c r="C73" s="38" t="s">
        <v>250</v>
      </c>
      <c r="D73" s="39" t="s">
        <v>251</v>
      </c>
      <c r="E73" s="40" t="s">
        <v>48</v>
      </c>
      <c r="F73" s="41">
        <v>19</v>
      </c>
      <c r="G73" s="255">
        <f t="shared" si="51"/>
        <v>28020.300000000003</v>
      </c>
      <c r="H73" s="256">
        <f t="shared" si="50"/>
        <v>9186</v>
      </c>
      <c r="I73" s="257">
        <f t="shared" si="28"/>
        <v>7196.7</v>
      </c>
      <c r="J73" s="257">
        <f t="shared" si="21"/>
        <v>7196.7</v>
      </c>
      <c r="K73" s="257">
        <f t="shared" si="38"/>
        <v>4440.8999999999996</v>
      </c>
      <c r="L73" s="259">
        <f t="shared" si="39"/>
        <v>9499.0479999999989</v>
      </c>
      <c r="M73" s="261">
        <f t="shared" si="48"/>
        <v>3717.2799999999997</v>
      </c>
      <c r="N73" s="261">
        <f t="shared" si="41"/>
        <v>2298.9839999999999</v>
      </c>
      <c r="O73" s="260">
        <f t="shared" si="42"/>
        <v>2298.9839999999999</v>
      </c>
      <c r="P73" s="260">
        <f t="shared" si="43"/>
        <v>1183.8</v>
      </c>
      <c r="Q73" s="260">
        <f t="shared" si="34"/>
        <v>18521.251999999997</v>
      </c>
      <c r="R73" s="261">
        <f t="shared" si="49"/>
        <v>5468.72</v>
      </c>
      <c r="S73" s="260">
        <f t="shared" si="45"/>
        <v>4897.7159999999994</v>
      </c>
      <c r="T73" s="260">
        <f t="shared" si="46"/>
        <v>4897.7159999999994</v>
      </c>
      <c r="U73" s="260">
        <f t="shared" si="47"/>
        <v>3257.1</v>
      </c>
      <c r="V73" s="211">
        <v>2330</v>
      </c>
      <c r="W73" s="223">
        <v>1025</v>
      </c>
      <c r="X73" s="224">
        <v>1305</v>
      </c>
      <c r="Y73" s="214">
        <v>2154</v>
      </c>
      <c r="Z73" s="225">
        <v>840</v>
      </c>
      <c r="AA73" s="226">
        <v>1314</v>
      </c>
      <c r="AB73" s="211">
        <v>2213</v>
      </c>
      <c r="AC73" s="223">
        <v>663</v>
      </c>
      <c r="AD73" s="224">
        <v>1550</v>
      </c>
      <c r="AE73" s="214">
        <v>1857</v>
      </c>
      <c r="AF73" s="225">
        <v>464</v>
      </c>
      <c r="AG73" s="226">
        <v>1393</v>
      </c>
      <c r="AH73" s="211">
        <v>1587</v>
      </c>
      <c r="AI73" s="223">
        <v>285</v>
      </c>
      <c r="AJ73" s="224">
        <v>1302</v>
      </c>
      <c r="AK73" s="214">
        <v>1358</v>
      </c>
      <c r="AL73" s="225">
        <v>162</v>
      </c>
      <c r="AM73" s="226">
        <v>1196</v>
      </c>
      <c r="AN73" s="211">
        <v>1503</v>
      </c>
      <c r="AO73" s="223">
        <v>165</v>
      </c>
      <c r="AP73" s="224">
        <v>1338</v>
      </c>
      <c r="AQ73" s="214">
        <v>1801</v>
      </c>
      <c r="AR73" s="225">
        <v>342</v>
      </c>
      <c r="AS73" s="226">
        <v>1459</v>
      </c>
      <c r="AT73" s="211">
        <v>2017</v>
      </c>
      <c r="AU73" s="223">
        <v>544</v>
      </c>
      <c r="AV73" s="224">
        <v>1473</v>
      </c>
      <c r="AW73" s="214">
        <v>2413</v>
      </c>
      <c r="AX73" s="225">
        <v>941</v>
      </c>
      <c r="AY73" s="226">
        <v>1472</v>
      </c>
      <c r="AZ73" s="211">
        <v>2495</v>
      </c>
      <c r="BA73" s="227">
        <v>1147</v>
      </c>
      <c r="BB73" s="228">
        <v>1348</v>
      </c>
      <c r="BC73" s="214">
        <v>2261</v>
      </c>
      <c r="BD73" s="210">
        <v>1085.28</v>
      </c>
      <c r="BE73" s="268">
        <v>1175.72</v>
      </c>
      <c r="BF73" s="42" t="s">
        <v>49</v>
      </c>
      <c r="BG73" s="43" t="s">
        <v>50</v>
      </c>
      <c r="BH73" s="44" t="s">
        <v>51</v>
      </c>
      <c r="BI73" s="44" t="s">
        <v>52</v>
      </c>
      <c r="BJ73" s="44" t="s">
        <v>53</v>
      </c>
      <c r="BK73" s="45"/>
    </row>
    <row r="74" spans="1:63" ht="38.25" x14ac:dyDescent="0.25">
      <c r="A74" s="35">
        <v>69</v>
      </c>
      <c r="B74" s="35" t="s">
        <v>252</v>
      </c>
      <c r="C74" s="38" t="s">
        <v>253</v>
      </c>
      <c r="D74" s="39" t="s">
        <v>254</v>
      </c>
      <c r="E74" s="40" t="s">
        <v>48</v>
      </c>
      <c r="F74" s="41">
        <v>38</v>
      </c>
      <c r="G74" s="255">
        <f t="shared" si="51"/>
        <v>26622.400000000001</v>
      </c>
      <c r="H74" s="256">
        <f t="shared" si="50"/>
        <v>9277</v>
      </c>
      <c r="I74" s="257">
        <f t="shared" si="28"/>
        <v>6709.5</v>
      </c>
      <c r="J74" s="257">
        <f t="shared" si="21"/>
        <v>6709.5</v>
      </c>
      <c r="K74" s="257">
        <f t="shared" si="38"/>
        <v>3926.3999999999996</v>
      </c>
      <c r="L74" s="259">
        <f t="shared" si="39"/>
        <v>9406.648000000001</v>
      </c>
      <c r="M74" s="261">
        <f t="shared" si="48"/>
        <v>3801.2799999999997</v>
      </c>
      <c r="N74" s="261">
        <f t="shared" si="41"/>
        <v>2248.5839999999998</v>
      </c>
      <c r="O74" s="260">
        <f t="shared" si="42"/>
        <v>2248.5839999999998</v>
      </c>
      <c r="P74" s="260">
        <f t="shared" si="43"/>
        <v>1108.2</v>
      </c>
      <c r="Q74" s="260">
        <f t="shared" si="34"/>
        <v>17215.751999999997</v>
      </c>
      <c r="R74" s="261">
        <f t="shared" si="49"/>
        <v>5475.72</v>
      </c>
      <c r="S74" s="260">
        <f t="shared" si="45"/>
        <v>4460.9159999999993</v>
      </c>
      <c r="T74" s="260">
        <f t="shared" si="46"/>
        <v>4460.9159999999993</v>
      </c>
      <c r="U74" s="260">
        <f t="shared" si="47"/>
        <v>2818.2</v>
      </c>
      <c r="V74" s="211">
        <v>2544</v>
      </c>
      <c r="W74" s="223">
        <v>1021</v>
      </c>
      <c r="X74" s="224">
        <v>1523</v>
      </c>
      <c r="Y74" s="214">
        <v>2107</v>
      </c>
      <c r="Z74" s="225">
        <v>845</v>
      </c>
      <c r="AA74" s="226">
        <v>1262</v>
      </c>
      <c r="AB74" s="211">
        <v>1845</v>
      </c>
      <c r="AC74" s="223">
        <v>678</v>
      </c>
      <c r="AD74" s="224">
        <v>1167</v>
      </c>
      <c r="AE74" s="214">
        <v>1406</v>
      </c>
      <c r="AF74" s="225">
        <v>360</v>
      </c>
      <c r="AG74" s="226">
        <v>1046</v>
      </c>
      <c r="AH74" s="211">
        <v>1207</v>
      </c>
      <c r="AI74" s="223">
        <v>178</v>
      </c>
      <c r="AJ74" s="224">
        <v>1029</v>
      </c>
      <c r="AK74" s="214">
        <v>1087</v>
      </c>
      <c r="AL74" s="225">
        <v>167</v>
      </c>
      <c r="AM74" s="226">
        <v>920</v>
      </c>
      <c r="AN74" s="211">
        <v>1300</v>
      </c>
      <c r="AO74" s="223">
        <v>143</v>
      </c>
      <c r="AP74" s="224">
        <v>1157</v>
      </c>
      <c r="AQ74" s="214">
        <v>1592</v>
      </c>
      <c r="AR74" s="225">
        <v>302</v>
      </c>
      <c r="AS74" s="226">
        <v>1290</v>
      </c>
      <c r="AT74" s="211">
        <v>1875</v>
      </c>
      <c r="AU74" s="223">
        <v>506</v>
      </c>
      <c r="AV74" s="224">
        <v>1369</v>
      </c>
      <c r="AW74" s="214">
        <v>2297</v>
      </c>
      <c r="AX74" s="225">
        <v>895</v>
      </c>
      <c r="AY74" s="226">
        <v>1402</v>
      </c>
      <c r="AZ74" s="211">
        <v>2469</v>
      </c>
      <c r="BA74" s="227">
        <v>1135</v>
      </c>
      <c r="BB74" s="228">
        <v>1334</v>
      </c>
      <c r="BC74" s="214">
        <v>2636</v>
      </c>
      <c r="BD74" s="210">
        <v>1265.28</v>
      </c>
      <c r="BE74" s="268">
        <v>1370.72</v>
      </c>
      <c r="BF74" s="42" t="s">
        <v>49</v>
      </c>
      <c r="BG74" s="43" t="s">
        <v>50</v>
      </c>
      <c r="BH74" s="44" t="s">
        <v>51</v>
      </c>
      <c r="BI74" s="44" t="s">
        <v>52</v>
      </c>
      <c r="BJ74" s="44" t="s">
        <v>53</v>
      </c>
      <c r="BK74" s="45"/>
    </row>
    <row r="75" spans="1:63" ht="38.25" x14ac:dyDescent="0.25">
      <c r="A75" s="35">
        <v>70</v>
      </c>
      <c r="B75" s="35" t="s">
        <v>255</v>
      </c>
      <c r="C75" s="38" t="s">
        <v>256</v>
      </c>
      <c r="D75" s="39" t="s">
        <v>257</v>
      </c>
      <c r="E75" s="40" t="s">
        <v>48</v>
      </c>
      <c r="F75" s="41">
        <v>24</v>
      </c>
      <c r="G75" s="255">
        <f t="shared" si="51"/>
        <v>12129.3</v>
      </c>
      <c r="H75" s="256">
        <f t="shared" si="50"/>
        <v>3159</v>
      </c>
      <c r="I75" s="257">
        <f t="shared" si="28"/>
        <v>3306</v>
      </c>
      <c r="J75" s="257">
        <f t="shared" si="21"/>
        <v>3306</v>
      </c>
      <c r="K75" s="257">
        <f t="shared" si="38"/>
        <v>2358.2999999999997</v>
      </c>
      <c r="L75" s="259">
        <f t="shared" si="39"/>
        <v>4102.3319999999994</v>
      </c>
      <c r="M75" s="261">
        <f t="shared" si="48"/>
        <v>1286.52</v>
      </c>
      <c r="N75" s="261">
        <f t="shared" si="41"/>
        <v>1067.2559999999999</v>
      </c>
      <c r="O75" s="260">
        <f t="shared" si="42"/>
        <v>1067.2559999999999</v>
      </c>
      <c r="P75" s="260">
        <f t="shared" si="43"/>
        <v>681.3</v>
      </c>
      <c r="Q75" s="260">
        <f t="shared" si="34"/>
        <v>8026.9679999999998</v>
      </c>
      <c r="R75" s="261">
        <f t="shared" si="49"/>
        <v>1872.48</v>
      </c>
      <c r="S75" s="260">
        <f t="shared" si="45"/>
        <v>2238.7439999999997</v>
      </c>
      <c r="T75" s="260">
        <f t="shared" si="46"/>
        <v>2238.7439999999997</v>
      </c>
      <c r="U75" s="260">
        <f t="shared" si="47"/>
        <v>1677</v>
      </c>
      <c r="V75" s="211">
        <v>1737</v>
      </c>
      <c r="W75" s="223">
        <v>764</v>
      </c>
      <c r="X75" s="224">
        <v>973</v>
      </c>
      <c r="Y75" s="214">
        <v>1307</v>
      </c>
      <c r="Z75" s="225">
        <v>509</v>
      </c>
      <c r="AA75" s="226">
        <v>798</v>
      </c>
      <c r="AB75" s="211">
        <v>1218</v>
      </c>
      <c r="AC75" s="223">
        <v>365</v>
      </c>
      <c r="AD75" s="224">
        <v>853</v>
      </c>
      <c r="AE75" s="214">
        <v>939</v>
      </c>
      <c r="AF75" s="225">
        <v>234</v>
      </c>
      <c r="AG75" s="226">
        <v>705</v>
      </c>
      <c r="AH75" s="211">
        <v>798</v>
      </c>
      <c r="AI75" s="223">
        <v>143</v>
      </c>
      <c r="AJ75" s="224">
        <v>655</v>
      </c>
      <c r="AK75" s="214">
        <v>724</v>
      </c>
      <c r="AL75" s="225">
        <v>86</v>
      </c>
      <c r="AM75" s="226">
        <v>638</v>
      </c>
      <c r="AN75" s="211">
        <v>577</v>
      </c>
      <c r="AO75" s="223">
        <v>63</v>
      </c>
      <c r="AP75" s="224">
        <v>514</v>
      </c>
      <c r="AQ75" s="214">
        <v>561</v>
      </c>
      <c r="AR75" s="225">
        <v>107</v>
      </c>
      <c r="AS75" s="226">
        <v>454</v>
      </c>
      <c r="AT75" s="211">
        <v>662</v>
      </c>
      <c r="AU75" s="223">
        <v>178</v>
      </c>
      <c r="AV75" s="224">
        <v>484</v>
      </c>
      <c r="AW75" s="214">
        <v>803</v>
      </c>
      <c r="AX75" s="225">
        <v>313</v>
      </c>
      <c r="AY75" s="226">
        <v>490</v>
      </c>
      <c r="AZ75" s="211">
        <v>845</v>
      </c>
      <c r="BA75" s="227">
        <v>388</v>
      </c>
      <c r="BB75" s="228">
        <v>457</v>
      </c>
      <c r="BC75" s="214">
        <v>849</v>
      </c>
      <c r="BD75" s="210">
        <v>407.52</v>
      </c>
      <c r="BE75" s="268">
        <v>441.48</v>
      </c>
      <c r="BF75" s="42" t="s">
        <v>49</v>
      </c>
      <c r="BG75" s="43" t="s">
        <v>50</v>
      </c>
      <c r="BH75" s="44" t="s">
        <v>51</v>
      </c>
      <c r="BI75" s="44" t="s">
        <v>52</v>
      </c>
      <c r="BJ75" s="44" t="s">
        <v>53</v>
      </c>
      <c r="BK75" s="45"/>
    </row>
    <row r="76" spans="1:63" ht="38.25" customHeight="1" x14ac:dyDescent="0.2">
      <c r="A76" s="35">
        <v>71</v>
      </c>
      <c r="B76" s="35" t="s">
        <v>258</v>
      </c>
      <c r="C76" s="38" t="s">
        <v>259</v>
      </c>
      <c r="D76" s="39" t="s">
        <v>260</v>
      </c>
      <c r="E76" s="40" t="s">
        <v>67</v>
      </c>
      <c r="F76" s="41">
        <v>5</v>
      </c>
      <c r="G76" s="255">
        <f t="shared" si="51"/>
        <v>6399</v>
      </c>
      <c r="H76" s="256">
        <f t="shared" si="50"/>
        <v>708</v>
      </c>
      <c r="I76" s="257">
        <f>(V76+Y76+AB76+AE76+AH76+AK76+AN76+AQ76+AT76+AW76+AZ76+BC76)</f>
        <v>2133</v>
      </c>
      <c r="J76" s="257">
        <f>(V76+Y76+AB76+AE76+AH76+AK76+AN76+AQ76+AT76+AW76+AZ76+BC76)</f>
        <v>2133</v>
      </c>
      <c r="K76" s="257">
        <f>(V76+Y76+AB76+AE76+AH76+AK76+AN76+AQ76)</f>
        <v>1425</v>
      </c>
      <c r="L76" s="277" t="s">
        <v>68</v>
      </c>
      <c r="M76" s="277"/>
      <c r="N76" s="277"/>
      <c r="O76" s="277"/>
      <c r="P76" s="277"/>
      <c r="Q76" s="277"/>
      <c r="R76" s="277"/>
      <c r="S76" s="277"/>
      <c r="T76" s="262"/>
      <c r="U76" s="262"/>
      <c r="V76" s="229">
        <v>212</v>
      </c>
      <c r="W76" s="278" t="s">
        <v>68</v>
      </c>
      <c r="X76" s="278"/>
      <c r="Y76" s="231">
        <v>205</v>
      </c>
      <c r="Z76" s="279" t="s">
        <v>68</v>
      </c>
      <c r="AA76" s="279"/>
      <c r="AB76" s="229">
        <v>196</v>
      </c>
      <c r="AC76" s="278" t="s">
        <v>68</v>
      </c>
      <c r="AD76" s="278"/>
      <c r="AE76" s="231">
        <v>160</v>
      </c>
      <c r="AF76" s="279" t="s">
        <v>68</v>
      </c>
      <c r="AG76" s="279"/>
      <c r="AH76" s="229">
        <v>149</v>
      </c>
      <c r="AI76" s="278" t="s">
        <v>68</v>
      </c>
      <c r="AJ76" s="278"/>
      <c r="AK76" s="231">
        <v>163</v>
      </c>
      <c r="AL76" s="279" t="s">
        <v>68</v>
      </c>
      <c r="AM76" s="279"/>
      <c r="AN76" s="229">
        <v>161</v>
      </c>
      <c r="AO76" s="278" t="s">
        <v>68</v>
      </c>
      <c r="AP76" s="278"/>
      <c r="AQ76" s="231">
        <v>179</v>
      </c>
      <c r="AR76" s="279" t="s">
        <v>68</v>
      </c>
      <c r="AS76" s="279"/>
      <c r="AT76" s="229">
        <v>148</v>
      </c>
      <c r="AU76" s="278" t="s">
        <v>68</v>
      </c>
      <c r="AV76" s="278"/>
      <c r="AW76" s="231">
        <v>217</v>
      </c>
      <c r="AX76" s="279" t="s">
        <v>68</v>
      </c>
      <c r="AY76" s="279"/>
      <c r="AZ76" s="229">
        <v>184</v>
      </c>
      <c r="BA76" s="278" t="s">
        <v>68</v>
      </c>
      <c r="BB76" s="278"/>
      <c r="BC76" s="231">
        <v>159</v>
      </c>
      <c r="BD76" s="279" t="s">
        <v>68</v>
      </c>
      <c r="BE76" s="280"/>
      <c r="BF76" s="42" t="s">
        <v>132</v>
      </c>
      <c r="BG76" s="43" t="s">
        <v>50</v>
      </c>
      <c r="BH76" s="44" t="s">
        <v>51</v>
      </c>
      <c r="BI76" s="44" t="s">
        <v>52</v>
      </c>
      <c r="BJ76" s="44" t="s">
        <v>53</v>
      </c>
    </row>
    <row r="77" spans="1:63" ht="38.25" customHeight="1" x14ac:dyDescent="0.2">
      <c r="A77" s="35">
        <v>72</v>
      </c>
      <c r="B77" s="35" t="s">
        <v>261</v>
      </c>
      <c r="C77" s="38" t="s">
        <v>262</v>
      </c>
      <c r="D77" s="39" t="s">
        <v>263</v>
      </c>
      <c r="E77" s="40" t="s">
        <v>67</v>
      </c>
      <c r="F77" s="41">
        <v>5</v>
      </c>
      <c r="G77" s="255">
        <f t="shared" si="51"/>
        <v>5187</v>
      </c>
      <c r="H77" s="256">
        <f t="shared" si="50"/>
        <v>521</v>
      </c>
      <c r="I77" s="257">
        <f>(V77+Y77+AB77+AE77+AH77+AK77+AN77+AQ77+AT77+AW77+AZ77+BC77)</f>
        <v>1729</v>
      </c>
      <c r="J77" s="257">
        <f>(V77+Y77+AB77+AE77+AH77+AK77+AN77+AQ77+AT77+AW77+AZ77+BC77)</f>
        <v>1729</v>
      </c>
      <c r="K77" s="257">
        <f>(V77+Y77+AB77+AE77+AH77+AK77+AN77+AQ77)</f>
        <v>1208</v>
      </c>
      <c r="L77" s="277" t="s">
        <v>68</v>
      </c>
      <c r="M77" s="277"/>
      <c r="N77" s="277"/>
      <c r="O77" s="277"/>
      <c r="P77" s="277"/>
      <c r="Q77" s="277"/>
      <c r="R77" s="277"/>
      <c r="S77" s="277"/>
      <c r="T77" s="262"/>
      <c r="U77" s="262"/>
      <c r="V77" s="229">
        <v>277</v>
      </c>
      <c r="W77" s="278" t="s">
        <v>68</v>
      </c>
      <c r="X77" s="278"/>
      <c r="Y77" s="231">
        <v>86</v>
      </c>
      <c r="Z77" s="279" t="s">
        <v>68</v>
      </c>
      <c r="AA77" s="279"/>
      <c r="AB77" s="229">
        <v>74</v>
      </c>
      <c r="AC77" s="278" t="s">
        <v>68</v>
      </c>
      <c r="AD77" s="278"/>
      <c r="AE77" s="231">
        <v>69</v>
      </c>
      <c r="AF77" s="279" t="s">
        <v>68</v>
      </c>
      <c r="AG77" s="279"/>
      <c r="AH77" s="229">
        <v>67</v>
      </c>
      <c r="AI77" s="278" t="s">
        <v>68</v>
      </c>
      <c r="AJ77" s="278"/>
      <c r="AK77" s="231">
        <v>442</v>
      </c>
      <c r="AL77" s="279" t="s">
        <v>68</v>
      </c>
      <c r="AM77" s="279"/>
      <c r="AN77" s="229">
        <v>191</v>
      </c>
      <c r="AO77" s="278" t="s">
        <v>68</v>
      </c>
      <c r="AP77" s="278"/>
      <c r="AQ77" s="231">
        <v>2</v>
      </c>
      <c r="AR77" s="279" t="s">
        <v>68</v>
      </c>
      <c r="AS77" s="279"/>
      <c r="AT77" s="229">
        <v>96</v>
      </c>
      <c r="AU77" s="278" t="s">
        <v>68</v>
      </c>
      <c r="AV77" s="278"/>
      <c r="AW77" s="231">
        <v>132</v>
      </c>
      <c r="AX77" s="279" t="s">
        <v>68</v>
      </c>
      <c r="AY77" s="279"/>
      <c r="AZ77" s="229">
        <v>190</v>
      </c>
      <c r="BA77" s="278" t="s">
        <v>68</v>
      </c>
      <c r="BB77" s="278"/>
      <c r="BC77" s="231">
        <v>103</v>
      </c>
      <c r="BD77" s="279" t="s">
        <v>68</v>
      </c>
      <c r="BE77" s="280"/>
      <c r="BF77" s="42" t="s">
        <v>132</v>
      </c>
      <c r="BG77" s="43" t="s">
        <v>50</v>
      </c>
      <c r="BH77" s="44" t="s">
        <v>51</v>
      </c>
      <c r="BI77" s="44" t="s">
        <v>52</v>
      </c>
      <c r="BJ77" s="44" t="s">
        <v>53</v>
      </c>
    </row>
    <row r="78" spans="1:63" ht="38.25" customHeight="1" x14ac:dyDescent="0.2">
      <c r="A78" s="35">
        <v>73</v>
      </c>
      <c r="B78" s="35" t="s">
        <v>264</v>
      </c>
      <c r="C78" s="38" t="s">
        <v>265</v>
      </c>
      <c r="D78" s="39" t="s">
        <v>266</v>
      </c>
      <c r="E78" s="40" t="s">
        <v>67</v>
      </c>
      <c r="F78" s="41">
        <v>5</v>
      </c>
      <c r="G78" s="255">
        <f t="shared" si="51"/>
        <v>8007.0999999999995</v>
      </c>
      <c r="H78" s="256">
        <f t="shared" si="50"/>
        <v>3430</v>
      </c>
      <c r="I78" s="257">
        <f t="shared" ref="I78" si="52">(V78+Y78+AB78+AE78+AH78+AK78+AN78+AQ78+AT78+AW78+AZ78+BC78)*30%</f>
        <v>1868.6999999999998</v>
      </c>
      <c r="J78" s="257">
        <f>(V78+Y78+AB78+AE78+AH78+AK78+AN78+AQ78+AT78+AW78+AZ78+BC78)*30%</f>
        <v>1868.6999999999998</v>
      </c>
      <c r="K78" s="257">
        <f t="shared" ref="K78" si="53">(V78+Y78+AB78+AE78+AH78+AK78+AN78+AQ78)*30%</f>
        <v>839.69999999999993</v>
      </c>
      <c r="L78" s="277" t="s">
        <v>68</v>
      </c>
      <c r="M78" s="277"/>
      <c r="N78" s="277"/>
      <c r="O78" s="277"/>
      <c r="P78" s="277"/>
      <c r="Q78" s="277"/>
      <c r="R78" s="277"/>
      <c r="S78" s="277"/>
      <c r="T78" s="262"/>
      <c r="U78" s="262"/>
      <c r="V78" s="229">
        <v>707</v>
      </c>
      <c r="W78" s="278" t="s">
        <v>68</v>
      </c>
      <c r="X78" s="278"/>
      <c r="Y78" s="231">
        <v>680</v>
      </c>
      <c r="Z78" s="279" t="s">
        <v>68</v>
      </c>
      <c r="AA78" s="279"/>
      <c r="AB78" s="229">
        <v>272</v>
      </c>
      <c r="AC78" s="278" t="s">
        <v>68</v>
      </c>
      <c r="AD78" s="278"/>
      <c r="AE78" s="231">
        <v>380</v>
      </c>
      <c r="AF78" s="279" t="s">
        <v>68</v>
      </c>
      <c r="AG78" s="279"/>
      <c r="AH78" s="229">
        <v>395</v>
      </c>
      <c r="AI78" s="278" t="s">
        <v>68</v>
      </c>
      <c r="AJ78" s="278"/>
      <c r="AK78" s="231">
        <v>204</v>
      </c>
      <c r="AL78" s="279" t="s">
        <v>68</v>
      </c>
      <c r="AM78" s="279"/>
      <c r="AN78" s="229">
        <v>61</v>
      </c>
      <c r="AO78" s="278" t="s">
        <v>68</v>
      </c>
      <c r="AP78" s="278"/>
      <c r="AQ78" s="231">
        <v>100</v>
      </c>
      <c r="AR78" s="279" t="s">
        <v>68</v>
      </c>
      <c r="AS78" s="279"/>
      <c r="AT78" s="229">
        <v>106</v>
      </c>
      <c r="AU78" s="278" t="s">
        <v>68</v>
      </c>
      <c r="AV78" s="278"/>
      <c r="AW78" s="231">
        <v>1989</v>
      </c>
      <c r="AX78" s="279" t="s">
        <v>68</v>
      </c>
      <c r="AY78" s="279"/>
      <c r="AZ78" s="229">
        <v>541</v>
      </c>
      <c r="BA78" s="278" t="s">
        <v>68</v>
      </c>
      <c r="BB78" s="278"/>
      <c r="BC78" s="231">
        <v>794</v>
      </c>
      <c r="BD78" s="279" t="s">
        <v>68</v>
      </c>
      <c r="BE78" s="280"/>
      <c r="BF78" s="42" t="s">
        <v>49</v>
      </c>
      <c r="BG78" s="43" t="s">
        <v>50</v>
      </c>
      <c r="BH78" s="44" t="s">
        <v>51</v>
      </c>
      <c r="BI78" s="44" t="s">
        <v>52</v>
      </c>
      <c r="BJ78" s="44" t="s">
        <v>53</v>
      </c>
    </row>
    <row r="79" spans="1:63" ht="39" customHeight="1" x14ac:dyDescent="0.2">
      <c r="A79" s="35">
        <v>74</v>
      </c>
      <c r="B79" s="35" t="s">
        <v>267</v>
      </c>
      <c r="C79" s="38" t="s">
        <v>268</v>
      </c>
      <c r="D79" s="39" t="s">
        <v>269</v>
      </c>
      <c r="E79" s="40" t="s">
        <v>67</v>
      </c>
      <c r="F79" s="41">
        <v>15</v>
      </c>
      <c r="G79" s="255">
        <f t="shared" si="51"/>
        <v>39</v>
      </c>
      <c r="H79" s="256">
        <f t="shared" si="50"/>
        <v>1</v>
      </c>
      <c r="I79" s="257">
        <f>(V79+Y79+AB79+AE79+AH79+AK79+AN79+AQ79+AT79+AW79+AZ79+BC79)</f>
        <v>13</v>
      </c>
      <c r="J79" s="257">
        <f>(V79+Y79+AB79+AE79+AH79+AK79+AN79+AQ79+AT79+AW79+AZ79+BC79)</f>
        <v>13</v>
      </c>
      <c r="K79" s="257">
        <f>(V79+Y79+AB79+AE79+AH79+AK79+AN79+AQ79)</f>
        <v>12</v>
      </c>
      <c r="L79" s="277" t="s">
        <v>68</v>
      </c>
      <c r="M79" s="277"/>
      <c r="N79" s="277"/>
      <c r="O79" s="277"/>
      <c r="P79" s="277"/>
      <c r="Q79" s="277"/>
      <c r="R79" s="277"/>
      <c r="S79" s="277"/>
      <c r="T79" s="262"/>
      <c r="U79" s="262"/>
      <c r="V79" s="229">
        <v>0</v>
      </c>
      <c r="W79" s="278" t="s">
        <v>68</v>
      </c>
      <c r="X79" s="278"/>
      <c r="Y79" s="231">
        <v>0</v>
      </c>
      <c r="Z79" s="279" t="s">
        <v>68</v>
      </c>
      <c r="AA79" s="279"/>
      <c r="AB79" s="229">
        <v>0</v>
      </c>
      <c r="AC79" s="278" t="s">
        <v>68</v>
      </c>
      <c r="AD79" s="278"/>
      <c r="AE79" s="231">
        <v>12</v>
      </c>
      <c r="AF79" s="279" t="s">
        <v>68</v>
      </c>
      <c r="AG79" s="279"/>
      <c r="AH79" s="229">
        <v>0</v>
      </c>
      <c r="AI79" s="278" t="s">
        <v>68</v>
      </c>
      <c r="AJ79" s="278"/>
      <c r="AK79" s="231">
        <v>0</v>
      </c>
      <c r="AL79" s="279" t="s">
        <v>68</v>
      </c>
      <c r="AM79" s="279"/>
      <c r="AN79" s="229">
        <v>0</v>
      </c>
      <c r="AO79" s="278" t="s">
        <v>68</v>
      </c>
      <c r="AP79" s="278"/>
      <c r="AQ79" s="231">
        <v>0</v>
      </c>
      <c r="AR79" s="279" t="s">
        <v>68</v>
      </c>
      <c r="AS79" s="279"/>
      <c r="AT79" s="229">
        <v>0</v>
      </c>
      <c r="AU79" s="278" t="s">
        <v>68</v>
      </c>
      <c r="AV79" s="278"/>
      <c r="AW79" s="231">
        <v>0</v>
      </c>
      <c r="AX79" s="279" t="s">
        <v>68</v>
      </c>
      <c r="AY79" s="279"/>
      <c r="AZ79" s="229">
        <v>0</v>
      </c>
      <c r="BA79" s="278" t="s">
        <v>68</v>
      </c>
      <c r="BB79" s="278"/>
      <c r="BC79" s="231">
        <v>1</v>
      </c>
      <c r="BD79" s="279" t="s">
        <v>68</v>
      </c>
      <c r="BE79" s="280"/>
      <c r="BF79" s="42" t="s">
        <v>132</v>
      </c>
      <c r="BG79" s="43" t="s">
        <v>50</v>
      </c>
      <c r="BH79" s="44" t="s">
        <v>51</v>
      </c>
      <c r="BI79" s="44" t="s">
        <v>52</v>
      </c>
      <c r="BJ79" s="44" t="s">
        <v>53</v>
      </c>
    </row>
    <row r="80" spans="1:63" ht="38.25" x14ac:dyDescent="0.25">
      <c r="A80" s="35">
        <v>75</v>
      </c>
      <c r="B80" s="35" t="s">
        <v>270</v>
      </c>
      <c r="C80" s="38" t="s">
        <v>271</v>
      </c>
      <c r="D80" s="39" t="s">
        <v>272</v>
      </c>
      <c r="E80" s="40" t="s">
        <v>48</v>
      </c>
      <c r="F80" s="41">
        <v>8</v>
      </c>
      <c r="G80" s="255">
        <f t="shared" si="51"/>
        <v>14672.899999999998</v>
      </c>
      <c r="H80" s="256">
        <f t="shared" si="50"/>
        <v>5300</v>
      </c>
      <c r="I80" s="257">
        <f t="shared" ref="I80:I93" si="54">(V80+Y80+AB80+AE80+AH80+AK80+AN80+AQ80+AT80+AW80+AZ80+BC80)*30%</f>
        <v>3654.2999999999997</v>
      </c>
      <c r="J80" s="257">
        <f>(V80+Y80+AB80+AE80+AH80+AK80+AN80+AQ80+AT80+AW80+AZ80+BC80)*30%</f>
        <v>3654.2999999999997</v>
      </c>
      <c r="K80" s="257">
        <f t="shared" ref="K80:K84" si="55">(V80+Y80+AB80+AE80+AH80+AK80+AN80+AQ80)*30%</f>
        <v>2064.2999999999997</v>
      </c>
      <c r="L80" s="259">
        <f t="shared" ref="L80:L87" si="56">(M80+N80+O80+P80)</f>
        <v>5118.9040000000005</v>
      </c>
      <c r="M80" s="261">
        <f>SUM(AU80,AX80,BA80,BD80)</f>
        <v>2147.44</v>
      </c>
      <c r="N80" s="261">
        <f t="shared" ref="N80:N84" si="57">(W80+Z80+AC80+AF80+AI80+AL80+AO80+AR80+AU80+AX80+BA80+BD80)*30%</f>
        <v>1205.232</v>
      </c>
      <c r="O80" s="260">
        <f t="shared" ref="O80:O84" si="58">(W80+Z80+AC80+AF80+AI80+AL80+AO80+AR80+AU80+AX80+BA80+BD80)*30%</f>
        <v>1205.232</v>
      </c>
      <c r="P80" s="260">
        <f t="shared" ref="P80:P87" si="59">(W80+Z80+AC80+AF80+AI80+AL80+AO80+AR80)*30%</f>
        <v>561</v>
      </c>
      <c r="Q80" s="260">
        <f t="shared" ref="Q80:Q87" si="60">(R80+S80+T80+U80)</f>
        <v>9553.9959999999992</v>
      </c>
      <c r="R80" s="261">
        <f>SUM(AV80,AY80,BB80,BE80)</f>
        <v>3152.56</v>
      </c>
      <c r="S80" s="260">
        <f t="shared" ref="S80:S84" si="61">(X80+AA80+AD80+AG80+AJ80+AM80+AP80+AS80+AV80+AY80+BB80+BE80)*30%</f>
        <v>2449.0679999999998</v>
      </c>
      <c r="T80" s="260">
        <f t="shared" ref="T80:T84" si="62">(X80+AA80+AD80+AG80+AJ80+AM80+AP80+AS80+AV80+AY80+BB80+BE80)*30%</f>
        <v>2449.0679999999998</v>
      </c>
      <c r="U80" s="260">
        <f t="shared" ref="U80:U84" si="63">(X80+AA80+AD80+AG80+AJ80+AM80+AP80+AS80)*30%</f>
        <v>1503.3</v>
      </c>
      <c r="V80" s="211">
        <v>868</v>
      </c>
      <c r="W80" s="223">
        <v>381</v>
      </c>
      <c r="X80" s="224">
        <v>487</v>
      </c>
      <c r="Y80" s="214">
        <v>1587</v>
      </c>
      <c r="Z80" s="225">
        <v>619</v>
      </c>
      <c r="AA80" s="226">
        <v>968</v>
      </c>
      <c r="AB80" s="211">
        <v>930</v>
      </c>
      <c r="AC80" s="223">
        <v>279</v>
      </c>
      <c r="AD80" s="224">
        <v>651</v>
      </c>
      <c r="AE80" s="214">
        <v>526</v>
      </c>
      <c r="AF80" s="225">
        <v>131</v>
      </c>
      <c r="AG80" s="226">
        <v>395</v>
      </c>
      <c r="AH80" s="211">
        <v>907</v>
      </c>
      <c r="AI80" s="223">
        <v>163</v>
      </c>
      <c r="AJ80" s="224">
        <v>744</v>
      </c>
      <c r="AK80" s="214">
        <v>454</v>
      </c>
      <c r="AL80" s="225">
        <v>54</v>
      </c>
      <c r="AM80" s="226">
        <v>400</v>
      </c>
      <c r="AN80" s="211">
        <v>787</v>
      </c>
      <c r="AO80" s="223">
        <v>87</v>
      </c>
      <c r="AP80" s="224">
        <v>700</v>
      </c>
      <c r="AQ80" s="214">
        <v>822</v>
      </c>
      <c r="AR80" s="225">
        <v>156</v>
      </c>
      <c r="AS80" s="226">
        <v>666</v>
      </c>
      <c r="AT80" s="211">
        <v>1089</v>
      </c>
      <c r="AU80" s="223">
        <v>294</v>
      </c>
      <c r="AV80" s="224">
        <v>795</v>
      </c>
      <c r="AW80" s="214">
        <v>1514</v>
      </c>
      <c r="AX80" s="225">
        <v>590</v>
      </c>
      <c r="AY80" s="226">
        <v>924</v>
      </c>
      <c r="AZ80" s="211">
        <v>1544</v>
      </c>
      <c r="BA80" s="227">
        <v>710</v>
      </c>
      <c r="BB80" s="228">
        <v>834</v>
      </c>
      <c r="BC80" s="214">
        <v>1153</v>
      </c>
      <c r="BD80" s="210">
        <v>553.44000000000005</v>
      </c>
      <c r="BE80" s="268">
        <v>599.55999999999995</v>
      </c>
      <c r="BF80" s="42" t="s">
        <v>49</v>
      </c>
      <c r="BG80" s="43" t="s">
        <v>50</v>
      </c>
      <c r="BH80" s="44" t="s">
        <v>51</v>
      </c>
      <c r="BI80" s="44" t="s">
        <v>52</v>
      </c>
      <c r="BJ80" s="44" t="s">
        <v>53</v>
      </c>
      <c r="BK80" s="45"/>
    </row>
    <row r="81" spans="1:63" ht="38.25" x14ac:dyDescent="0.25">
      <c r="A81" s="35">
        <v>76</v>
      </c>
      <c r="B81" s="35" t="s">
        <v>273</v>
      </c>
      <c r="C81" s="38" t="s">
        <v>274</v>
      </c>
      <c r="D81" s="39" t="s">
        <v>275</v>
      </c>
      <c r="E81" s="40" t="s">
        <v>48</v>
      </c>
      <c r="F81" s="41">
        <v>38</v>
      </c>
      <c r="G81" s="255">
        <f>SUM(H81+I81+J81+K81)</f>
        <v>38963.768000000004</v>
      </c>
      <c r="H81" s="256">
        <f t="shared" si="50"/>
        <v>10583.48</v>
      </c>
      <c r="I81" s="257">
        <f t="shared" si="54"/>
        <v>10518.444000000001</v>
      </c>
      <c r="J81" s="257">
        <f>(V81+Y81+AB81+AE81+AH81+AK81+AN81+AQ81+AT81+AW81+AZ81+BC81)*30%</f>
        <v>10518.444000000001</v>
      </c>
      <c r="K81" s="257">
        <f t="shared" si="55"/>
        <v>7343.4</v>
      </c>
      <c r="L81" s="259">
        <f t="shared" si="56"/>
        <v>13408.768</v>
      </c>
      <c r="M81" s="261">
        <f>SUM(AU81,AX81,BA81,BD81)</f>
        <v>4339.4799999999996</v>
      </c>
      <c r="N81" s="261">
        <f t="shared" si="57"/>
        <v>3457.0439999999999</v>
      </c>
      <c r="O81" s="260">
        <f t="shared" si="58"/>
        <v>3457.0439999999999</v>
      </c>
      <c r="P81" s="260">
        <f t="shared" si="59"/>
        <v>2155.1999999999998</v>
      </c>
      <c r="Q81" s="260">
        <f t="shared" si="60"/>
        <v>25555</v>
      </c>
      <c r="R81" s="261">
        <f>SUM(AV81,AY81,BB81,BE81)</f>
        <v>6244</v>
      </c>
      <c r="S81" s="260">
        <f t="shared" si="61"/>
        <v>7061.4</v>
      </c>
      <c r="T81" s="260">
        <f t="shared" si="62"/>
        <v>7061.4</v>
      </c>
      <c r="U81" s="260">
        <f t="shared" si="63"/>
        <v>5188.2</v>
      </c>
      <c r="V81" s="211">
        <v>5579</v>
      </c>
      <c r="W81" s="223">
        <v>2454</v>
      </c>
      <c r="X81" s="224">
        <v>3125</v>
      </c>
      <c r="Y81" s="214">
        <v>4053</v>
      </c>
      <c r="Z81" s="225">
        <v>1580</v>
      </c>
      <c r="AA81" s="226">
        <v>2473</v>
      </c>
      <c r="AB81" s="211">
        <v>3896</v>
      </c>
      <c r="AC81" s="223">
        <v>1168</v>
      </c>
      <c r="AD81" s="224">
        <v>2728</v>
      </c>
      <c r="AE81" s="214">
        <v>3081</v>
      </c>
      <c r="AF81" s="225">
        <v>770</v>
      </c>
      <c r="AG81" s="226">
        <v>2311</v>
      </c>
      <c r="AH81" s="211">
        <v>2616</v>
      </c>
      <c r="AI81" s="223">
        <v>470</v>
      </c>
      <c r="AJ81" s="224">
        <v>2146</v>
      </c>
      <c r="AK81" s="214">
        <v>1883</v>
      </c>
      <c r="AL81" s="225">
        <v>225</v>
      </c>
      <c r="AM81" s="226">
        <v>1658</v>
      </c>
      <c r="AN81" s="211">
        <v>1527</v>
      </c>
      <c r="AO81" s="223">
        <v>167</v>
      </c>
      <c r="AP81" s="224">
        <v>1360</v>
      </c>
      <c r="AQ81" s="214">
        <v>1843</v>
      </c>
      <c r="AR81" s="225">
        <v>350</v>
      </c>
      <c r="AS81" s="226">
        <v>1493</v>
      </c>
      <c r="AT81" s="211">
        <v>2130</v>
      </c>
      <c r="AU81" s="223">
        <v>575</v>
      </c>
      <c r="AV81" s="224">
        <v>1555</v>
      </c>
      <c r="AW81" s="214">
        <v>2610</v>
      </c>
      <c r="AX81" s="225">
        <v>1017</v>
      </c>
      <c r="AY81" s="226">
        <v>1593</v>
      </c>
      <c r="AZ81" s="211">
        <v>2842</v>
      </c>
      <c r="BA81" s="227">
        <v>1307</v>
      </c>
      <c r="BB81" s="228">
        <v>1535</v>
      </c>
      <c r="BC81" s="214">
        <v>3001.48</v>
      </c>
      <c r="BD81" s="210">
        <v>1440.48</v>
      </c>
      <c r="BE81" s="268">
        <v>1561</v>
      </c>
      <c r="BF81" s="42" t="s">
        <v>49</v>
      </c>
      <c r="BG81" s="43" t="s">
        <v>50</v>
      </c>
      <c r="BH81" s="44" t="s">
        <v>51</v>
      </c>
      <c r="BI81" s="44" t="s">
        <v>52</v>
      </c>
      <c r="BJ81" s="44" t="s">
        <v>53</v>
      </c>
      <c r="BK81" s="45"/>
    </row>
    <row r="82" spans="1:63" ht="38.25" x14ac:dyDescent="0.25">
      <c r="A82" s="35">
        <v>77</v>
      </c>
      <c r="B82" s="35" t="s">
        <v>276</v>
      </c>
      <c r="C82" s="38" t="s">
        <v>277</v>
      </c>
      <c r="D82" s="39" t="s">
        <v>278</v>
      </c>
      <c r="E82" s="40" t="s">
        <v>123</v>
      </c>
      <c r="F82" s="41">
        <v>3</v>
      </c>
      <c r="G82" s="255">
        <f t="shared" si="51"/>
        <v>2527.2000000000003</v>
      </c>
      <c r="H82" s="256">
        <f t="shared" si="50"/>
        <v>810</v>
      </c>
      <c r="I82" s="257">
        <f t="shared" si="54"/>
        <v>653.4</v>
      </c>
      <c r="J82" s="257">
        <f>(V82+Y82+AB82+AE82+AH82+AK82+AN82+AQ82+AT82+AW82+AZ82+BC82)*30%</f>
        <v>653.4</v>
      </c>
      <c r="K82" s="257">
        <f t="shared" si="55"/>
        <v>410.4</v>
      </c>
      <c r="L82" s="259">
        <f t="shared" si="56"/>
        <v>852.78800000000001</v>
      </c>
      <c r="M82" s="261">
        <f>SUM(AU82,AX82,BA82,BD82)</f>
        <v>318.68</v>
      </c>
      <c r="N82" s="261">
        <f t="shared" si="57"/>
        <v>209.90400000000002</v>
      </c>
      <c r="O82" s="260">
        <f t="shared" si="58"/>
        <v>209.90400000000002</v>
      </c>
      <c r="P82" s="260">
        <f t="shared" si="59"/>
        <v>114.3</v>
      </c>
      <c r="Q82" s="260">
        <f t="shared" si="60"/>
        <v>1674.4119999999998</v>
      </c>
      <c r="R82" s="261">
        <f>SUM(AV82,AY82,BB82,BE82)</f>
        <v>491.32</v>
      </c>
      <c r="S82" s="260">
        <f t="shared" si="61"/>
        <v>443.49599999999998</v>
      </c>
      <c r="T82" s="260">
        <f t="shared" si="62"/>
        <v>443.49599999999998</v>
      </c>
      <c r="U82" s="260">
        <f t="shared" si="63"/>
        <v>296.09999999999997</v>
      </c>
      <c r="V82" s="211">
        <v>319</v>
      </c>
      <c r="W82" s="223">
        <v>140</v>
      </c>
      <c r="X82" s="224">
        <v>179</v>
      </c>
      <c r="Y82" s="214">
        <v>173</v>
      </c>
      <c r="Z82" s="225">
        <v>67</v>
      </c>
      <c r="AA82" s="226">
        <v>106</v>
      </c>
      <c r="AB82" s="211">
        <v>186</v>
      </c>
      <c r="AC82" s="223">
        <v>55</v>
      </c>
      <c r="AD82" s="224">
        <v>131</v>
      </c>
      <c r="AE82" s="214">
        <v>119</v>
      </c>
      <c r="AF82" s="225">
        <v>29</v>
      </c>
      <c r="AG82" s="226">
        <v>90</v>
      </c>
      <c r="AH82" s="211">
        <v>264</v>
      </c>
      <c r="AI82" s="223">
        <v>47</v>
      </c>
      <c r="AJ82" s="224">
        <v>217</v>
      </c>
      <c r="AK82" s="214">
        <v>100</v>
      </c>
      <c r="AL82" s="225">
        <v>12</v>
      </c>
      <c r="AM82" s="226">
        <v>88</v>
      </c>
      <c r="AN82" s="211">
        <v>108</v>
      </c>
      <c r="AO82" s="223">
        <v>12</v>
      </c>
      <c r="AP82" s="224">
        <v>96</v>
      </c>
      <c r="AQ82" s="214">
        <v>99</v>
      </c>
      <c r="AR82" s="225">
        <v>19</v>
      </c>
      <c r="AS82" s="226">
        <v>80</v>
      </c>
      <c r="AT82" s="211">
        <v>216</v>
      </c>
      <c r="AU82" s="223">
        <v>58</v>
      </c>
      <c r="AV82" s="224">
        <v>158</v>
      </c>
      <c r="AW82" s="214">
        <v>220</v>
      </c>
      <c r="AX82" s="225">
        <v>85</v>
      </c>
      <c r="AY82" s="226">
        <v>135</v>
      </c>
      <c r="AZ82" s="211">
        <v>183</v>
      </c>
      <c r="BA82" s="227">
        <v>84</v>
      </c>
      <c r="BB82" s="228">
        <v>99</v>
      </c>
      <c r="BC82" s="214">
        <v>191</v>
      </c>
      <c r="BD82" s="210">
        <v>91.68</v>
      </c>
      <c r="BE82" s="268">
        <v>99.32</v>
      </c>
      <c r="BF82" s="42" t="s">
        <v>49</v>
      </c>
      <c r="BG82" s="43" t="s">
        <v>50</v>
      </c>
      <c r="BH82" s="44" t="s">
        <v>51</v>
      </c>
      <c r="BI82" s="44" t="s">
        <v>52</v>
      </c>
      <c r="BJ82" s="44" t="s">
        <v>53</v>
      </c>
    </row>
    <row r="83" spans="1:63" ht="38.25" x14ac:dyDescent="0.25">
      <c r="A83" s="35">
        <v>78</v>
      </c>
      <c r="B83" s="35" t="s">
        <v>279</v>
      </c>
      <c r="C83" s="38" t="s">
        <v>280</v>
      </c>
      <c r="D83" s="39" t="s">
        <v>281</v>
      </c>
      <c r="E83" s="40" t="s">
        <v>48</v>
      </c>
      <c r="F83" s="41">
        <v>105</v>
      </c>
      <c r="G83" s="255">
        <f t="shared" si="51"/>
        <v>12028.599999999999</v>
      </c>
      <c r="H83" s="256">
        <f t="shared" si="50"/>
        <v>4261</v>
      </c>
      <c r="I83" s="257">
        <f t="shared" si="54"/>
        <v>3015.2999999999997</v>
      </c>
      <c r="J83" s="257">
        <f>(V83+Y83+AB83+AE83+AH83+AK83+AN83+AQ83+AT83+AW83+AZ83+BC83)*30%</f>
        <v>3015.2999999999997</v>
      </c>
      <c r="K83" s="257">
        <f t="shared" si="55"/>
        <v>1737</v>
      </c>
      <c r="L83" s="259">
        <f t="shared" si="56"/>
        <v>4262.4679999999998</v>
      </c>
      <c r="M83" s="261">
        <f>SUM(AU83,AX83,BA83,BD83)</f>
        <v>1781.48</v>
      </c>
      <c r="N83" s="261">
        <f t="shared" si="57"/>
        <v>1005.144</v>
      </c>
      <c r="O83" s="260">
        <f t="shared" si="58"/>
        <v>1005.144</v>
      </c>
      <c r="P83" s="260">
        <f t="shared" si="59"/>
        <v>470.7</v>
      </c>
      <c r="Q83" s="260">
        <f t="shared" si="60"/>
        <v>7766.1319999999996</v>
      </c>
      <c r="R83" s="261">
        <f>SUM(AV83,AY83,BB83,BE83)</f>
        <v>2479.52</v>
      </c>
      <c r="S83" s="260">
        <f t="shared" si="61"/>
        <v>2010.1559999999999</v>
      </c>
      <c r="T83" s="260">
        <f t="shared" si="62"/>
        <v>2010.1559999999999</v>
      </c>
      <c r="U83" s="260">
        <f t="shared" si="63"/>
        <v>1266.3</v>
      </c>
      <c r="V83" s="211">
        <v>839</v>
      </c>
      <c r="W83" s="223">
        <v>396</v>
      </c>
      <c r="X83" s="224">
        <v>443</v>
      </c>
      <c r="Y83" s="214">
        <v>759</v>
      </c>
      <c r="Z83" s="225">
        <v>296</v>
      </c>
      <c r="AA83" s="226">
        <v>463</v>
      </c>
      <c r="AB83" s="211">
        <v>1231</v>
      </c>
      <c r="AC83" s="223">
        <v>369</v>
      </c>
      <c r="AD83" s="224">
        <v>862</v>
      </c>
      <c r="AE83" s="214">
        <v>664</v>
      </c>
      <c r="AF83" s="225">
        <v>166</v>
      </c>
      <c r="AG83" s="226">
        <v>498</v>
      </c>
      <c r="AH83" s="211">
        <v>572</v>
      </c>
      <c r="AI83" s="223">
        <v>102</v>
      </c>
      <c r="AJ83" s="224">
        <v>470</v>
      </c>
      <c r="AK83" s="214">
        <v>426</v>
      </c>
      <c r="AL83" s="225">
        <v>51</v>
      </c>
      <c r="AM83" s="226">
        <v>375</v>
      </c>
      <c r="AN83" s="211">
        <v>713</v>
      </c>
      <c r="AO83" s="223">
        <v>78</v>
      </c>
      <c r="AP83" s="224">
        <v>635</v>
      </c>
      <c r="AQ83" s="214">
        <v>586</v>
      </c>
      <c r="AR83" s="225">
        <v>111</v>
      </c>
      <c r="AS83" s="226">
        <v>475</v>
      </c>
      <c r="AT83" s="211">
        <v>765</v>
      </c>
      <c r="AU83" s="223">
        <v>206</v>
      </c>
      <c r="AV83" s="224">
        <v>559</v>
      </c>
      <c r="AW83" s="214">
        <v>873</v>
      </c>
      <c r="AX83" s="225">
        <v>340</v>
      </c>
      <c r="AY83" s="226">
        <v>533</v>
      </c>
      <c r="AZ83" s="211">
        <v>1147</v>
      </c>
      <c r="BA83" s="227">
        <v>527</v>
      </c>
      <c r="BB83" s="228">
        <v>620</v>
      </c>
      <c r="BC83" s="214">
        <v>1476</v>
      </c>
      <c r="BD83" s="210">
        <v>708.48</v>
      </c>
      <c r="BE83" s="268">
        <v>767.52</v>
      </c>
      <c r="BF83" s="42" t="s">
        <v>49</v>
      </c>
      <c r="BG83" s="43" t="s">
        <v>50</v>
      </c>
      <c r="BH83" s="44" t="s">
        <v>51</v>
      </c>
      <c r="BI83" s="44" t="s">
        <v>52</v>
      </c>
      <c r="BJ83" s="44" t="s">
        <v>53</v>
      </c>
      <c r="BK83" s="45"/>
    </row>
    <row r="84" spans="1:63" ht="38.25" x14ac:dyDescent="0.25">
      <c r="A84" s="35">
        <v>79</v>
      </c>
      <c r="B84" s="35" t="s">
        <v>282</v>
      </c>
      <c r="C84" s="38" t="s">
        <v>283</v>
      </c>
      <c r="D84" s="39" t="s">
        <v>284</v>
      </c>
      <c r="E84" s="40" t="s">
        <v>48</v>
      </c>
      <c r="F84" s="41">
        <v>5</v>
      </c>
      <c r="G84" s="255">
        <f t="shared" si="51"/>
        <v>21339.899999999998</v>
      </c>
      <c r="H84" s="256">
        <f t="shared" si="50"/>
        <v>7236</v>
      </c>
      <c r="I84" s="257">
        <f t="shared" si="54"/>
        <v>5424.9</v>
      </c>
      <c r="J84" s="257">
        <f>(V84+Y84+AB84+AE84+AH84+AK84+AN84+AQ84+AT84+AW84+AZ84+BC84)*30%</f>
        <v>5424.9</v>
      </c>
      <c r="K84" s="257">
        <f t="shared" si="55"/>
        <v>3254.1</v>
      </c>
      <c r="L84" s="259">
        <f t="shared" si="56"/>
        <v>7367.1360000000004</v>
      </c>
      <c r="M84" s="261">
        <f>SUM(AU84,AX84,BA84,BD84)</f>
        <v>2970.96</v>
      </c>
      <c r="N84" s="261">
        <f t="shared" si="57"/>
        <v>1762.4880000000001</v>
      </c>
      <c r="O84" s="260">
        <f t="shared" si="58"/>
        <v>1762.4880000000001</v>
      </c>
      <c r="P84" s="260">
        <f t="shared" si="59"/>
        <v>871.19999999999993</v>
      </c>
      <c r="Q84" s="260">
        <f t="shared" si="60"/>
        <v>13972.764000000001</v>
      </c>
      <c r="R84" s="261">
        <f>SUM(AV84,AY84,BB84,BE84)</f>
        <v>4265.04</v>
      </c>
      <c r="S84" s="260">
        <f t="shared" si="61"/>
        <v>3662.4120000000003</v>
      </c>
      <c r="T84" s="260">
        <f t="shared" si="62"/>
        <v>3662.4120000000003</v>
      </c>
      <c r="U84" s="260">
        <f t="shared" si="63"/>
        <v>2382.9</v>
      </c>
      <c r="V84" s="211">
        <v>2134</v>
      </c>
      <c r="W84" s="233">
        <v>938</v>
      </c>
      <c r="X84" s="224">
        <v>1196</v>
      </c>
      <c r="Y84" s="214">
        <v>1356</v>
      </c>
      <c r="Z84" s="234">
        <v>528</v>
      </c>
      <c r="AA84" s="226">
        <v>828</v>
      </c>
      <c r="AB84" s="211">
        <v>1583</v>
      </c>
      <c r="AC84" s="233">
        <v>474</v>
      </c>
      <c r="AD84" s="224">
        <v>1109</v>
      </c>
      <c r="AE84" s="214">
        <v>911</v>
      </c>
      <c r="AF84" s="234">
        <v>227</v>
      </c>
      <c r="AG84" s="226">
        <v>684</v>
      </c>
      <c r="AH84" s="211">
        <v>1267</v>
      </c>
      <c r="AI84" s="233">
        <v>228</v>
      </c>
      <c r="AJ84" s="224">
        <v>1039</v>
      </c>
      <c r="AK84" s="214">
        <v>1095</v>
      </c>
      <c r="AL84" s="234">
        <v>131</v>
      </c>
      <c r="AM84" s="226">
        <v>964</v>
      </c>
      <c r="AN84" s="211">
        <v>1204</v>
      </c>
      <c r="AO84" s="233">
        <v>132</v>
      </c>
      <c r="AP84" s="224">
        <v>1072</v>
      </c>
      <c r="AQ84" s="214">
        <v>1297</v>
      </c>
      <c r="AR84" s="234">
        <v>246</v>
      </c>
      <c r="AS84" s="226">
        <v>1051</v>
      </c>
      <c r="AT84" s="211">
        <v>1485</v>
      </c>
      <c r="AU84" s="233">
        <v>400</v>
      </c>
      <c r="AV84" s="224">
        <v>1085</v>
      </c>
      <c r="AW84" s="214">
        <v>1937</v>
      </c>
      <c r="AX84" s="234">
        <v>755</v>
      </c>
      <c r="AY84" s="226">
        <v>1182</v>
      </c>
      <c r="AZ84" s="211">
        <v>737</v>
      </c>
      <c r="BA84" s="227">
        <v>339</v>
      </c>
      <c r="BB84" s="228">
        <v>398</v>
      </c>
      <c r="BC84" s="214">
        <v>3077</v>
      </c>
      <c r="BD84" s="210">
        <v>1476.96</v>
      </c>
      <c r="BE84" s="268">
        <v>1600.04</v>
      </c>
      <c r="BF84" s="42" t="s">
        <v>49</v>
      </c>
      <c r="BG84" s="43" t="s">
        <v>50</v>
      </c>
      <c r="BH84" s="44" t="s">
        <v>51</v>
      </c>
      <c r="BI84" s="44" t="s">
        <v>52</v>
      </c>
      <c r="BJ84" s="44" t="s">
        <v>53</v>
      </c>
      <c r="BK84" s="45"/>
    </row>
    <row r="85" spans="1:63" ht="39" customHeight="1" x14ac:dyDescent="0.2">
      <c r="A85" s="35">
        <v>80</v>
      </c>
      <c r="B85" s="35" t="s">
        <v>285</v>
      </c>
      <c r="C85" s="38" t="s">
        <v>286</v>
      </c>
      <c r="D85" s="39" t="s">
        <v>287</v>
      </c>
      <c r="E85" s="40" t="s">
        <v>67</v>
      </c>
      <c r="F85" s="41">
        <v>19</v>
      </c>
      <c r="G85" s="255">
        <f t="shared" si="51"/>
        <v>3720</v>
      </c>
      <c r="H85" s="256">
        <f t="shared" si="50"/>
        <v>738</v>
      </c>
      <c r="I85" s="257">
        <f>(V85+Y85+AB85+AE85+AH85+AK85+AN85+AQ85+AT85+AW85+AZ85+BC85)</f>
        <v>1240</v>
      </c>
      <c r="J85" s="257">
        <f>(V85+Y85+AB85+AE85+AH85+AK85+AN85+AQ85+AT85+AW85+AZ85+BC85)</f>
        <v>1240</v>
      </c>
      <c r="K85" s="257">
        <f>(V85+Y85+AB85+AE85+AH85+AK85+AN85+AQ85)</f>
        <v>502</v>
      </c>
      <c r="L85" s="277" t="s">
        <v>68</v>
      </c>
      <c r="M85" s="277"/>
      <c r="N85" s="277"/>
      <c r="O85" s="277"/>
      <c r="P85" s="277"/>
      <c r="Q85" s="277"/>
      <c r="R85" s="277"/>
      <c r="S85" s="277"/>
      <c r="T85" s="262"/>
      <c r="U85" s="262"/>
      <c r="V85" s="229">
        <v>100</v>
      </c>
      <c r="W85" s="278" t="s">
        <v>68</v>
      </c>
      <c r="X85" s="278"/>
      <c r="Y85" s="231">
        <v>333</v>
      </c>
      <c r="Z85" s="279" t="s">
        <v>68</v>
      </c>
      <c r="AA85" s="279"/>
      <c r="AB85" s="229">
        <v>13</v>
      </c>
      <c r="AC85" s="278" t="s">
        <v>68</v>
      </c>
      <c r="AD85" s="278"/>
      <c r="AE85" s="231">
        <v>12</v>
      </c>
      <c r="AF85" s="279" t="s">
        <v>68</v>
      </c>
      <c r="AG85" s="279"/>
      <c r="AH85" s="229">
        <v>13</v>
      </c>
      <c r="AI85" s="278" t="s">
        <v>68</v>
      </c>
      <c r="AJ85" s="278"/>
      <c r="AK85" s="231">
        <v>8</v>
      </c>
      <c r="AL85" s="279" t="s">
        <v>68</v>
      </c>
      <c r="AM85" s="279"/>
      <c r="AN85" s="229">
        <v>12</v>
      </c>
      <c r="AO85" s="278" t="s">
        <v>68</v>
      </c>
      <c r="AP85" s="278"/>
      <c r="AQ85" s="231">
        <v>11</v>
      </c>
      <c r="AR85" s="279" t="s">
        <v>68</v>
      </c>
      <c r="AS85" s="279"/>
      <c r="AT85" s="229">
        <v>14</v>
      </c>
      <c r="AU85" s="278" t="s">
        <v>68</v>
      </c>
      <c r="AV85" s="278"/>
      <c r="AW85" s="231">
        <v>11</v>
      </c>
      <c r="AX85" s="279" t="s">
        <v>68</v>
      </c>
      <c r="AY85" s="279"/>
      <c r="AZ85" s="229">
        <v>370</v>
      </c>
      <c r="BA85" s="278" t="s">
        <v>68</v>
      </c>
      <c r="BB85" s="278"/>
      <c r="BC85" s="231">
        <v>343</v>
      </c>
      <c r="BD85" s="279" t="s">
        <v>68</v>
      </c>
      <c r="BE85" s="280"/>
      <c r="BF85" s="42" t="s">
        <v>132</v>
      </c>
      <c r="BG85" s="43" t="s">
        <v>50</v>
      </c>
      <c r="BH85" s="44" t="s">
        <v>51</v>
      </c>
      <c r="BI85" s="44" t="s">
        <v>52</v>
      </c>
      <c r="BJ85" s="44" t="s">
        <v>53</v>
      </c>
    </row>
    <row r="86" spans="1:63" ht="38.25" x14ac:dyDescent="0.25">
      <c r="A86" s="35">
        <v>81</v>
      </c>
      <c r="B86" s="35" t="s">
        <v>288</v>
      </c>
      <c r="C86" s="38" t="s">
        <v>289</v>
      </c>
      <c r="D86" s="39" t="s">
        <v>290</v>
      </c>
      <c r="E86" s="40" t="s">
        <v>48</v>
      </c>
      <c r="F86" s="41">
        <v>15</v>
      </c>
      <c r="G86" s="255">
        <f t="shared" si="51"/>
        <v>24767.499999999996</v>
      </c>
      <c r="H86" s="256">
        <f t="shared" si="50"/>
        <v>8071</v>
      </c>
      <c r="I86" s="257">
        <f t="shared" si="54"/>
        <v>6372.5999999999995</v>
      </c>
      <c r="J86" s="257">
        <f>(V86+Y86+AB86+AE86+AH86+AK86+AN86+AQ86+AT86+AW86+AZ86+BC86)*30%</f>
        <v>6372.5999999999995</v>
      </c>
      <c r="K86" s="257">
        <f t="shared" ref="K86:K93" si="64">(V86+Y86+AB86+AE86+AH86+AK86+AN86+AQ86)*30%</f>
        <v>3951.2999999999997</v>
      </c>
      <c r="L86" s="259">
        <f t="shared" si="56"/>
        <v>8182.2000000000007</v>
      </c>
      <c r="M86" s="261">
        <f>SUM(AU86,AX86,BA86,BD86)</f>
        <v>3162</v>
      </c>
      <c r="N86" s="261">
        <f t="shared" ref="N86:N87" si="65">(W86+Z86+AC86+AF86+AI86+AL86+AO86+AR86+AU86+AX86+BA86+BD86)*30%</f>
        <v>1989.6</v>
      </c>
      <c r="O86" s="260">
        <f t="shared" ref="O86:O87" si="66">(W86+Z86+AC86+AF86+AI86+AL86+AO86+AR86+AU86+AX86+BA86+BD86)*30%</f>
        <v>1989.6</v>
      </c>
      <c r="P86" s="260">
        <f t="shared" si="59"/>
        <v>1041</v>
      </c>
      <c r="Q86" s="260">
        <f t="shared" si="60"/>
        <v>16585.3</v>
      </c>
      <c r="R86" s="261">
        <f>SUM(AV86,AY86,BB86,BE86)</f>
        <v>4909</v>
      </c>
      <c r="S86" s="260">
        <f t="shared" ref="S86:S87" si="67">(X86+AA86+AD86+AG86+AJ86+AM86+AP86+AS86+AV86+AY86+BB86+BE86)*30%</f>
        <v>4383</v>
      </c>
      <c r="T86" s="260">
        <f t="shared" ref="T86:T87" si="68">(X86+AA86+AD86+AG86+AJ86+AM86+AP86+AS86+AV86+AY86+BB86+BE86)*30%</f>
        <v>4383</v>
      </c>
      <c r="U86" s="260">
        <f t="shared" ref="U86:U87" si="69">(X86+AA86+AD86+AG86+AJ86+AM86+AP86+AS86)*30%</f>
        <v>2910.2999999999997</v>
      </c>
      <c r="V86" s="211">
        <v>2297</v>
      </c>
      <c r="W86" s="223">
        <v>1010</v>
      </c>
      <c r="X86" s="224">
        <v>1287</v>
      </c>
      <c r="Y86" s="214">
        <v>1868</v>
      </c>
      <c r="Z86" s="225">
        <v>728</v>
      </c>
      <c r="AA86" s="226">
        <v>1140</v>
      </c>
      <c r="AB86" s="211">
        <v>1749</v>
      </c>
      <c r="AC86" s="223">
        <v>524</v>
      </c>
      <c r="AD86" s="224">
        <v>1225</v>
      </c>
      <c r="AE86" s="214">
        <v>1264</v>
      </c>
      <c r="AF86" s="225">
        <v>316</v>
      </c>
      <c r="AG86" s="226">
        <v>948</v>
      </c>
      <c r="AH86" s="211">
        <v>1114</v>
      </c>
      <c r="AI86" s="223">
        <v>200</v>
      </c>
      <c r="AJ86" s="224">
        <v>914</v>
      </c>
      <c r="AK86" s="214">
        <v>1676</v>
      </c>
      <c r="AL86" s="225">
        <v>201</v>
      </c>
      <c r="AM86" s="226">
        <v>1475</v>
      </c>
      <c r="AN86" s="211">
        <v>1342</v>
      </c>
      <c r="AO86" s="223">
        <v>147</v>
      </c>
      <c r="AP86" s="224">
        <v>1195</v>
      </c>
      <c r="AQ86" s="214">
        <v>1861</v>
      </c>
      <c r="AR86" s="225">
        <v>344</v>
      </c>
      <c r="AS86" s="226">
        <v>1517</v>
      </c>
      <c r="AT86" s="211">
        <v>2140</v>
      </c>
      <c r="AU86" s="223">
        <v>577</v>
      </c>
      <c r="AV86" s="224">
        <v>1563</v>
      </c>
      <c r="AW86" s="214">
        <v>2484</v>
      </c>
      <c r="AX86" s="225">
        <v>986</v>
      </c>
      <c r="AY86" s="226">
        <v>1498</v>
      </c>
      <c r="AZ86" s="211">
        <v>577</v>
      </c>
      <c r="BA86" s="227">
        <v>265</v>
      </c>
      <c r="BB86" s="228">
        <v>312</v>
      </c>
      <c r="BC86" s="214">
        <v>2870</v>
      </c>
      <c r="BD86" s="210">
        <v>1334</v>
      </c>
      <c r="BE86" s="268">
        <v>1536</v>
      </c>
      <c r="BF86" s="42" t="s">
        <v>49</v>
      </c>
      <c r="BG86" s="43" t="s">
        <v>50</v>
      </c>
      <c r="BH86" s="44" t="s">
        <v>51</v>
      </c>
      <c r="BI86" s="44" t="s">
        <v>52</v>
      </c>
      <c r="BJ86" s="44" t="s">
        <v>53</v>
      </c>
      <c r="BK86" s="45"/>
    </row>
    <row r="87" spans="1:63" ht="38.25" x14ac:dyDescent="0.25">
      <c r="A87" s="35">
        <v>82</v>
      </c>
      <c r="B87" s="35" t="s">
        <v>291</v>
      </c>
      <c r="C87" s="38" t="s">
        <v>292</v>
      </c>
      <c r="D87" s="39" t="s">
        <v>293</v>
      </c>
      <c r="E87" s="40" t="s">
        <v>48</v>
      </c>
      <c r="F87" s="41">
        <v>6</v>
      </c>
      <c r="G87" s="255">
        <f t="shared" si="51"/>
        <v>6759.2999999999993</v>
      </c>
      <c r="H87" s="256">
        <f t="shared" si="50"/>
        <v>2316</v>
      </c>
      <c r="I87" s="257">
        <f t="shared" si="54"/>
        <v>1712.7</v>
      </c>
      <c r="J87" s="257">
        <f>(V87+Y87+AB87+AE87+AH87+AK87+AN87+AQ87+AT87+AW87+AZ87+BC87)*30%</f>
        <v>1712.7</v>
      </c>
      <c r="K87" s="257">
        <f t="shared" si="64"/>
        <v>1017.9</v>
      </c>
      <c r="L87" s="259">
        <f t="shared" si="56"/>
        <v>2299.3999999999996</v>
      </c>
      <c r="M87" s="261">
        <f>SUM(AU87,AX87,BA87,BD87)</f>
        <v>914</v>
      </c>
      <c r="N87" s="261">
        <f t="shared" si="65"/>
        <v>553.19999999999993</v>
      </c>
      <c r="O87" s="260">
        <f t="shared" si="66"/>
        <v>553.19999999999993</v>
      </c>
      <c r="P87" s="260">
        <f t="shared" si="59"/>
        <v>279</v>
      </c>
      <c r="Q87" s="260">
        <f t="shared" si="60"/>
        <v>4459.8999999999996</v>
      </c>
      <c r="R87" s="261">
        <f>SUM(AV87,AY87,BB87,BE87)</f>
        <v>1402</v>
      </c>
      <c r="S87" s="260">
        <f t="shared" si="67"/>
        <v>1159.5</v>
      </c>
      <c r="T87" s="260">
        <f t="shared" si="68"/>
        <v>1159.5</v>
      </c>
      <c r="U87" s="260">
        <f t="shared" si="69"/>
        <v>738.9</v>
      </c>
      <c r="V87" s="211">
        <v>628</v>
      </c>
      <c r="W87" s="223">
        <v>276</v>
      </c>
      <c r="X87" s="224">
        <v>352</v>
      </c>
      <c r="Y87" s="214">
        <v>509</v>
      </c>
      <c r="Z87" s="225">
        <v>198</v>
      </c>
      <c r="AA87" s="226">
        <v>311</v>
      </c>
      <c r="AB87" s="211">
        <v>463</v>
      </c>
      <c r="AC87" s="223">
        <v>138</v>
      </c>
      <c r="AD87" s="224">
        <v>325</v>
      </c>
      <c r="AE87" s="214">
        <v>327</v>
      </c>
      <c r="AF87" s="225">
        <v>98</v>
      </c>
      <c r="AG87" s="226">
        <v>229</v>
      </c>
      <c r="AH87" s="211">
        <v>285</v>
      </c>
      <c r="AI87" s="223">
        <v>51</v>
      </c>
      <c r="AJ87" s="224">
        <v>234</v>
      </c>
      <c r="AK87" s="214">
        <v>342</v>
      </c>
      <c r="AL87" s="225">
        <v>41</v>
      </c>
      <c r="AM87" s="226">
        <v>301</v>
      </c>
      <c r="AN87" s="211">
        <v>349</v>
      </c>
      <c r="AO87" s="223">
        <v>39</v>
      </c>
      <c r="AP87" s="224">
        <v>310</v>
      </c>
      <c r="AQ87" s="214">
        <v>490</v>
      </c>
      <c r="AR87" s="225">
        <v>89</v>
      </c>
      <c r="AS87" s="226">
        <v>401</v>
      </c>
      <c r="AT87" s="211">
        <v>505</v>
      </c>
      <c r="AU87" s="223">
        <v>136</v>
      </c>
      <c r="AV87" s="224">
        <v>369</v>
      </c>
      <c r="AW87" s="214">
        <v>559</v>
      </c>
      <c r="AX87" s="225">
        <v>218</v>
      </c>
      <c r="AY87" s="226">
        <v>341</v>
      </c>
      <c r="AZ87" s="211">
        <v>523</v>
      </c>
      <c r="BA87" s="227">
        <v>241</v>
      </c>
      <c r="BB87" s="228">
        <v>282</v>
      </c>
      <c r="BC87" s="214">
        <v>729</v>
      </c>
      <c r="BD87" s="210">
        <v>319</v>
      </c>
      <c r="BE87" s="268">
        <v>410</v>
      </c>
      <c r="BF87" s="42" t="s">
        <v>49</v>
      </c>
      <c r="BG87" s="43" t="s">
        <v>50</v>
      </c>
      <c r="BH87" s="44" t="s">
        <v>51</v>
      </c>
      <c r="BI87" s="44" t="s">
        <v>52</v>
      </c>
      <c r="BJ87" s="44" t="s">
        <v>53</v>
      </c>
      <c r="BK87" s="45"/>
    </row>
    <row r="88" spans="1:63" ht="38.25" customHeight="1" x14ac:dyDescent="0.2">
      <c r="A88" s="35">
        <v>83</v>
      </c>
      <c r="B88" s="35" t="s">
        <v>294</v>
      </c>
      <c r="C88" s="38" t="s">
        <v>295</v>
      </c>
      <c r="D88" s="39" t="s">
        <v>296</v>
      </c>
      <c r="E88" s="40" t="s">
        <v>67</v>
      </c>
      <c r="F88" s="41">
        <v>5</v>
      </c>
      <c r="G88" s="255">
        <f t="shared" si="51"/>
        <v>39</v>
      </c>
      <c r="H88" s="256">
        <f t="shared" si="50"/>
        <v>0</v>
      </c>
      <c r="I88" s="257">
        <f>(V88+Y88+AB88+AE88+AH88+AK88+AN88+AQ88+AT88+AW88+AZ88+BC88)</f>
        <v>13</v>
      </c>
      <c r="J88" s="257">
        <f>(V88+Y88+AB88+AE88+AH88+AK88+AN88+AQ88+AT88+AW88+AZ88+BC88)</f>
        <v>13</v>
      </c>
      <c r="K88" s="257">
        <f>(V88+Y88+AB88+AE88+AH88+AK88+AN88+AQ88)</f>
        <v>13</v>
      </c>
      <c r="L88" s="277" t="s">
        <v>68</v>
      </c>
      <c r="M88" s="277"/>
      <c r="N88" s="277"/>
      <c r="O88" s="277"/>
      <c r="P88" s="277"/>
      <c r="Q88" s="277"/>
      <c r="R88" s="277"/>
      <c r="S88" s="277"/>
      <c r="T88" s="262"/>
      <c r="U88" s="262"/>
      <c r="V88" s="229">
        <v>3</v>
      </c>
      <c r="W88" s="278" t="s">
        <v>68</v>
      </c>
      <c r="X88" s="278"/>
      <c r="Y88" s="231">
        <v>3</v>
      </c>
      <c r="Z88" s="279" t="s">
        <v>68</v>
      </c>
      <c r="AA88" s="279"/>
      <c r="AB88" s="229">
        <v>2</v>
      </c>
      <c r="AC88" s="278" t="s">
        <v>68</v>
      </c>
      <c r="AD88" s="278"/>
      <c r="AE88" s="231">
        <v>2</v>
      </c>
      <c r="AF88" s="279" t="s">
        <v>68</v>
      </c>
      <c r="AG88" s="279"/>
      <c r="AH88" s="229">
        <v>2</v>
      </c>
      <c r="AI88" s="278" t="s">
        <v>68</v>
      </c>
      <c r="AJ88" s="278"/>
      <c r="AK88" s="231">
        <v>1</v>
      </c>
      <c r="AL88" s="279" t="s">
        <v>68</v>
      </c>
      <c r="AM88" s="279"/>
      <c r="AN88" s="229">
        <v>0</v>
      </c>
      <c r="AO88" s="278" t="s">
        <v>68</v>
      </c>
      <c r="AP88" s="278"/>
      <c r="AQ88" s="231">
        <v>0</v>
      </c>
      <c r="AR88" s="279" t="s">
        <v>68</v>
      </c>
      <c r="AS88" s="279"/>
      <c r="AT88" s="229">
        <v>0</v>
      </c>
      <c r="AU88" s="278" t="s">
        <v>68</v>
      </c>
      <c r="AV88" s="278"/>
      <c r="AW88" s="231">
        <v>0</v>
      </c>
      <c r="AX88" s="279" t="s">
        <v>68</v>
      </c>
      <c r="AY88" s="279"/>
      <c r="AZ88" s="229">
        <v>0</v>
      </c>
      <c r="BA88" s="278" t="s">
        <v>68</v>
      </c>
      <c r="BB88" s="278"/>
      <c r="BC88" s="231">
        <v>0</v>
      </c>
      <c r="BD88" s="279" t="s">
        <v>68</v>
      </c>
      <c r="BE88" s="280"/>
      <c r="BF88" s="42" t="s">
        <v>132</v>
      </c>
      <c r="BG88" s="43" t="s">
        <v>50</v>
      </c>
      <c r="BH88" s="44" t="s">
        <v>51</v>
      </c>
      <c r="BI88" s="44" t="s">
        <v>52</v>
      </c>
      <c r="BJ88" s="44" t="s">
        <v>53</v>
      </c>
    </row>
    <row r="89" spans="1:63" ht="38.25" customHeight="1" x14ac:dyDescent="0.2">
      <c r="A89" s="35">
        <v>84</v>
      </c>
      <c r="B89" s="35" t="s">
        <v>297</v>
      </c>
      <c r="C89" s="38" t="s">
        <v>298</v>
      </c>
      <c r="D89" s="39" t="s">
        <v>299</v>
      </c>
      <c r="E89" s="40" t="s">
        <v>67</v>
      </c>
      <c r="F89" s="41">
        <v>12</v>
      </c>
      <c r="G89" s="255">
        <f t="shared" si="51"/>
        <v>287.19999999999993</v>
      </c>
      <c r="H89" s="256">
        <f t="shared" si="50"/>
        <v>85</v>
      </c>
      <c r="I89" s="257">
        <f t="shared" si="54"/>
        <v>75.899999999999991</v>
      </c>
      <c r="J89" s="257">
        <f>(V89+Y89+AB89+AE89+AH89+AK89+AN89+AQ89+AT89+AW89+AZ89+BC89)*30%</f>
        <v>75.899999999999991</v>
      </c>
      <c r="K89" s="257">
        <f t="shared" si="64"/>
        <v>50.4</v>
      </c>
      <c r="L89" s="277" t="s">
        <v>68</v>
      </c>
      <c r="M89" s="277"/>
      <c r="N89" s="277"/>
      <c r="O89" s="277"/>
      <c r="P89" s="277"/>
      <c r="Q89" s="277"/>
      <c r="R89" s="277"/>
      <c r="S89" s="277"/>
      <c r="T89" s="262"/>
      <c r="U89" s="262"/>
      <c r="V89" s="229">
        <v>11</v>
      </c>
      <c r="W89" s="278" t="s">
        <v>68</v>
      </c>
      <c r="X89" s="278"/>
      <c r="Y89" s="231">
        <v>28</v>
      </c>
      <c r="Z89" s="279" t="s">
        <v>68</v>
      </c>
      <c r="AA89" s="279"/>
      <c r="AB89" s="229">
        <v>83</v>
      </c>
      <c r="AC89" s="278" t="s">
        <v>68</v>
      </c>
      <c r="AD89" s="278"/>
      <c r="AE89" s="231">
        <v>11</v>
      </c>
      <c r="AF89" s="279" t="s">
        <v>68</v>
      </c>
      <c r="AG89" s="279"/>
      <c r="AH89" s="229">
        <v>10</v>
      </c>
      <c r="AI89" s="278" t="s">
        <v>68</v>
      </c>
      <c r="AJ89" s="278"/>
      <c r="AK89" s="231">
        <v>16</v>
      </c>
      <c r="AL89" s="279" t="s">
        <v>68</v>
      </c>
      <c r="AM89" s="279"/>
      <c r="AN89" s="229">
        <v>0</v>
      </c>
      <c r="AO89" s="278" t="s">
        <v>68</v>
      </c>
      <c r="AP89" s="278"/>
      <c r="AQ89" s="231">
        <v>9</v>
      </c>
      <c r="AR89" s="279" t="s">
        <v>68</v>
      </c>
      <c r="AS89" s="279"/>
      <c r="AT89" s="229">
        <v>33</v>
      </c>
      <c r="AU89" s="278" t="s">
        <v>68</v>
      </c>
      <c r="AV89" s="278"/>
      <c r="AW89" s="231">
        <v>45</v>
      </c>
      <c r="AX89" s="279" t="s">
        <v>68</v>
      </c>
      <c r="AY89" s="279"/>
      <c r="AZ89" s="229">
        <v>7</v>
      </c>
      <c r="BA89" s="278" t="s">
        <v>68</v>
      </c>
      <c r="BB89" s="278"/>
      <c r="BC89" s="231">
        <v>0</v>
      </c>
      <c r="BD89" s="279" t="s">
        <v>68</v>
      </c>
      <c r="BE89" s="280"/>
      <c r="BF89" s="42" t="s">
        <v>49</v>
      </c>
      <c r="BG89" s="43" t="s">
        <v>50</v>
      </c>
      <c r="BH89" s="44" t="s">
        <v>51</v>
      </c>
      <c r="BI89" s="44" t="s">
        <v>52</v>
      </c>
      <c r="BJ89" s="44" t="s">
        <v>53</v>
      </c>
    </row>
    <row r="90" spans="1:63" ht="38.25" customHeight="1" x14ac:dyDescent="0.2">
      <c r="A90" s="35">
        <v>85</v>
      </c>
      <c r="B90" s="35" t="s">
        <v>300</v>
      </c>
      <c r="C90" s="38" t="s">
        <v>301</v>
      </c>
      <c r="D90" s="39" t="s">
        <v>302</v>
      </c>
      <c r="E90" s="40" t="s">
        <v>67</v>
      </c>
      <c r="F90" s="41">
        <v>12</v>
      </c>
      <c r="G90" s="255">
        <f>SUM(H90+I90+J90+K90)</f>
        <v>2080</v>
      </c>
      <c r="H90" s="256">
        <f t="shared" si="50"/>
        <v>400</v>
      </c>
      <c r="I90" s="257">
        <f t="shared" si="54"/>
        <v>600</v>
      </c>
      <c r="J90" s="257">
        <f t="shared" ref="J90:J93" si="70">(V90+Y90+AB90+AE90+AH90+AK90+AN90+AQ90+AT90+AW90+AZ90+BC90)*30%</f>
        <v>600</v>
      </c>
      <c r="K90" s="257">
        <f t="shared" si="64"/>
        <v>480</v>
      </c>
      <c r="L90" s="277" t="s">
        <v>68</v>
      </c>
      <c r="M90" s="277"/>
      <c r="N90" s="277"/>
      <c r="O90" s="277"/>
      <c r="P90" s="277"/>
      <c r="Q90" s="277"/>
      <c r="R90" s="277"/>
      <c r="S90" s="277"/>
      <c r="T90" s="262"/>
      <c r="U90" s="262"/>
      <c r="V90" s="229">
        <v>0</v>
      </c>
      <c r="W90" s="278" t="s">
        <v>68</v>
      </c>
      <c r="X90" s="278"/>
      <c r="Y90" s="231">
        <v>0</v>
      </c>
      <c r="Z90" s="279" t="s">
        <v>68</v>
      </c>
      <c r="AA90" s="279"/>
      <c r="AB90" s="229">
        <v>0</v>
      </c>
      <c r="AC90" s="278" t="s">
        <v>68</v>
      </c>
      <c r="AD90" s="278"/>
      <c r="AE90" s="231">
        <v>0</v>
      </c>
      <c r="AF90" s="279" t="s">
        <v>68</v>
      </c>
      <c r="AG90" s="279"/>
      <c r="AH90" s="229">
        <v>400</v>
      </c>
      <c r="AI90" s="278" t="s">
        <v>68</v>
      </c>
      <c r="AJ90" s="278"/>
      <c r="AK90" s="231">
        <v>400</v>
      </c>
      <c r="AL90" s="279" t="s">
        <v>68</v>
      </c>
      <c r="AM90" s="279"/>
      <c r="AN90" s="229">
        <v>400</v>
      </c>
      <c r="AO90" s="278" t="s">
        <v>68</v>
      </c>
      <c r="AP90" s="278"/>
      <c r="AQ90" s="231">
        <v>400</v>
      </c>
      <c r="AR90" s="279" t="s">
        <v>68</v>
      </c>
      <c r="AS90" s="279"/>
      <c r="AT90" s="229">
        <v>400</v>
      </c>
      <c r="AU90" s="278" t="s">
        <v>68</v>
      </c>
      <c r="AV90" s="278"/>
      <c r="AW90" s="231">
        <v>0</v>
      </c>
      <c r="AX90" s="279" t="s">
        <v>68</v>
      </c>
      <c r="AY90" s="279"/>
      <c r="AZ90" s="229">
        <v>0</v>
      </c>
      <c r="BA90" s="278" t="s">
        <v>68</v>
      </c>
      <c r="BB90" s="278"/>
      <c r="BC90" s="231">
        <v>0</v>
      </c>
      <c r="BD90" s="279" t="s">
        <v>68</v>
      </c>
      <c r="BE90" s="280"/>
      <c r="BF90" s="42" t="s">
        <v>49</v>
      </c>
      <c r="BG90" s="43" t="s">
        <v>50</v>
      </c>
      <c r="BH90" s="44" t="s">
        <v>51</v>
      </c>
      <c r="BI90" s="44" t="s">
        <v>52</v>
      </c>
      <c r="BJ90" s="44" t="s">
        <v>53</v>
      </c>
    </row>
    <row r="91" spans="1:63" ht="38.25" customHeight="1" x14ac:dyDescent="0.2">
      <c r="A91" s="35">
        <v>86</v>
      </c>
      <c r="B91" s="35" t="s">
        <v>303</v>
      </c>
      <c r="C91" s="38" t="s">
        <v>304</v>
      </c>
      <c r="D91" s="39" t="s">
        <v>305</v>
      </c>
      <c r="E91" s="40" t="s">
        <v>67</v>
      </c>
      <c r="F91" s="41">
        <v>12</v>
      </c>
      <c r="G91" s="255">
        <f t="shared" si="51"/>
        <v>2498.6999999999998</v>
      </c>
      <c r="H91" s="256">
        <f t="shared" si="50"/>
        <v>669</v>
      </c>
      <c r="I91" s="257">
        <f t="shared" si="54"/>
        <v>676.8</v>
      </c>
      <c r="J91" s="257">
        <f t="shared" si="70"/>
        <v>676.8</v>
      </c>
      <c r="K91" s="257">
        <f t="shared" si="64"/>
        <v>476.09999999999997</v>
      </c>
      <c r="L91" s="277" t="s">
        <v>68</v>
      </c>
      <c r="M91" s="277"/>
      <c r="N91" s="277"/>
      <c r="O91" s="277"/>
      <c r="P91" s="277"/>
      <c r="Q91" s="277"/>
      <c r="R91" s="277"/>
      <c r="S91" s="277"/>
      <c r="T91" s="262"/>
      <c r="U91" s="262"/>
      <c r="V91" s="229">
        <v>754</v>
      </c>
      <c r="W91" s="278" t="s">
        <v>68</v>
      </c>
      <c r="X91" s="278"/>
      <c r="Y91" s="231">
        <v>249</v>
      </c>
      <c r="Z91" s="279" t="s">
        <v>68</v>
      </c>
      <c r="AA91" s="279"/>
      <c r="AB91" s="229">
        <v>343</v>
      </c>
      <c r="AC91" s="278" t="s">
        <v>68</v>
      </c>
      <c r="AD91" s="278"/>
      <c r="AE91" s="231">
        <v>0</v>
      </c>
      <c r="AF91" s="279" t="s">
        <v>68</v>
      </c>
      <c r="AG91" s="279"/>
      <c r="AH91" s="229">
        <v>0</v>
      </c>
      <c r="AI91" s="278" t="s">
        <v>68</v>
      </c>
      <c r="AJ91" s="278"/>
      <c r="AK91" s="231">
        <v>89</v>
      </c>
      <c r="AL91" s="279" t="s">
        <v>68</v>
      </c>
      <c r="AM91" s="279"/>
      <c r="AN91" s="229">
        <v>49</v>
      </c>
      <c r="AO91" s="278" t="s">
        <v>68</v>
      </c>
      <c r="AP91" s="278"/>
      <c r="AQ91" s="231">
        <v>103</v>
      </c>
      <c r="AR91" s="279" t="s">
        <v>68</v>
      </c>
      <c r="AS91" s="279"/>
      <c r="AT91" s="229">
        <v>71</v>
      </c>
      <c r="AU91" s="278" t="s">
        <v>68</v>
      </c>
      <c r="AV91" s="278"/>
      <c r="AW91" s="231">
        <v>88</v>
      </c>
      <c r="AX91" s="279" t="s">
        <v>68</v>
      </c>
      <c r="AY91" s="279"/>
      <c r="AZ91" s="229">
        <v>154</v>
      </c>
      <c r="BA91" s="278" t="s">
        <v>68</v>
      </c>
      <c r="BB91" s="278"/>
      <c r="BC91" s="231">
        <v>356</v>
      </c>
      <c r="BD91" s="279" t="s">
        <v>68</v>
      </c>
      <c r="BE91" s="280"/>
      <c r="BF91" s="42" t="s">
        <v>49</v>
      </c>
      <c r="BG91" s="43" t="s">
        <v>50</v>
      </c>
      <c r="BH91" s="44" t="s">
        <v>51</v>
      </c>
      <c r="BI91" s="44" t="s">
        <v>52</v>
      </c>
      <c r="BJ91" s="44" t="s">
        <v>53</v>
      </c>
    </row>
    <row r="92" spans="1:63" ht="39" customHeight="1" x14ac:dyDescent="0.2">
      <c r="A92" s="35">
        <v>87</v>
      </c>
      <c r="B92" s="35" t="s">
        <v>306</v>
      </c>
      <c r="C92" s="38" t="s">
        <v>307</v>
      </c>
      <c r="D92" s="39" t="s">
        <v>308</v>
      </c>
      <c r="E92" s="40" t="s">
        <v>67</v>
      </c>
      <c r="F92" s="41">
        <v>2.1</v>
      </c>
      <c r="G92" s="255">
        <f t="shared" si="51"/>
        <v>7264.9</v>
      </c>
      <c r="H92" s="256">
        <f t="shared" si="50"/>
        <v>2497</v>
      </c>
      <c r="I92" s="257">
        <f t="shared" si="54"/>
        <v>1839</v>
      </c>
      <c r="J92" s="257">
        <f t="shared" si="70"/>
        <v>1839</v>
      </c>
      <c r="K92" s="257">
        <f t="shared" si="64"/>
        <v>1089.8999999999999</v>
      </c>
      <c r="L92" s="277" t="s">
        <v>68</v>
      </c>
      <c r="M92" s="277"/>
      <c r="N92" s="277"/>
      <c r="O92" s="277"/>
      <c r="P92" s="277"/>
      <c r="Q92" s="277"/>
      <c r="R92" s="277"/>
      <c r="S92" s="277"/>
      <c r="T92" s="262"/>
      <c r="U92" s="262"/>
      <c r="V92" s="229">
        <v>1052</v>
      </c>
      <c r="W92" s="278" t="s">
        <v>68</v>
      </c>
      <c r="X92" s="278"/>
      <c r="Y92" s="231">
        <v>506</v>
      </c>
      <c r="Z92" s="279" t="s">
        <v>68</v>
      </c>
      <c r="AA92" s="279"/>
      <c r="AB92" s="229">
        <v>521</v>
      </c>
      <c r="AC92" s="278" t="s">
        <v>68</v>
      </c>
      <c r="AD92" s="278"/>
      <c r="AE92" s="231">
        <v>57</v>
      </c>
      <c r="AF92" s="279" t="s">
        <v>68</v>
      </c>
      <c r="AG92" s="279"/>
      <c r="AH92" s="229">
        <v>325</v>
      </c>
      <c r="AI92" s="278" t="s">
        <v>68</v>
      </c>
      <c r="AJ92" s="278"/>
      <c r="AK92" s="231">
        <v>608</v>
      </c>
      <c r="AL92" s="279" t="s">
        <v>68</v>
      </c>
      <c r="AM92" s="279"/>
      <c r="AN92" s="229">
        <v>186</v>
      </c>
      <c r="AO92" s="278" t="s">
        <v>68</v>
      </c>
      <c r="AP92" s="278"/>
      <c r="AQ92" s="231">
        <v>378</v>
      </c>
      <c r="AR92" s="279" t="s">
        <v>68</v>
      </c>
      <c r="AS92" s="279"/>
      <c r="AT92" s="229">
        <v>398</v>
      </c>
      <c r="AU92" s="278" t="s">
        <v>68</v>
      </c>
      <c r="AV92" s="278"/>
      <c r="AW92" s="231">
        <v>756</v>
      </c>
      <c r="AX92" s="279" t="s">
        <v>68</v>
      </c>
      <c r="AY92" s="279"/>
      <c r="AZ92" s="229">
        <v>595</v>
      </c>
      <c r="BA92" s="278" t="s">
        <v>68</v>
      </c>
      <c r="BB92" s="278"/>
      <c r="BC92" s="231">
        <v>748</v>
      </c>
      <c r="BD92" s="279" t="s">
        <v>68</v>
      </c>
      <c r="BE92" s="280"/>
      <c r="BF92" s="42" t="s">
        <v>49</v>
      </c>
      <c r="BG92" s="43" t="s">
        <v>50</v>
      </c>
      <c r="BH92" s="44" t="s">
        <v>51</v>
      </c>
      <c r="BI92" s="44" t="s">
        <v>52</v>
      </c>
      <c r="BJ92" s="44" t="s">
        <v>53</v>
      </c>
    </row>
    <row r="93" spans="1:63" ht="38.25" x14ac:dyDescent="0.25">
      <c r="A93" s="35">
        <v>88</v>
      </c>
      <c r="B93" s="35" t="s">
        <v>309</v>
      </c>
      <c r="C93" s="38" t="s">
        <v>310</v>
      </c>
      <c r="D93" s="39" t="s">
        <v>311</v>
      </c>
      <c r="E93" s="40" t="s">
        <v>48</v>
      </c>
      <c r="F93" s="41">
        <v>19</v>
      </c>
      <c r="G93" s="255">
        <f t="shared" si="51"/>
        <v>7837.4999999999991</v>
      </c>
      <c r="H93" s="256">
        <f t="shared" si="50"/>
        <v>1308</v>
      </c>
      <c r="I93" s="257">
        <f t="shared" si="54"/>
        <v>2307.2999999999997</v>
      </c>
      <c r="J93" s="257">
        <f t="shared" si="70"/>
        <v>2307.2999999999997</v>
      </c>
      <c r="K93" s="257">
        <f t="shared" si="64"/>
        <v>1914.8999999999999</v>
      </c>
      <c r="L93" s="259">
        <f t="shared" ref="L93" si="71">(M93+N93+O93+P93)</f>
        <v>3592.5</v>
      </c>
      <c r="M93" s="261">
        <f>SUM(AU93,AX93,BA93,BD93)</f>
        <v>798</v>
      </c>
      <c r="N93" s="261">
        <f t="shared" ref="N93" si="72">(W93+Z93+AC93+AF93+AI93+AL93+AO93+AR93+AU93+AX93+BA93+BD93)*30%</f>
        <v>1011.3</v>
      </c>
      <c r="O93" s="260">
        <f t="shared" ref="O93" si="73">(W93+Z93+AC93+AF93+AI93+AL93+AO93+AR93+AU93+AX93+BA93+BD93)*30%</f>
        <v>1011.3</v>
      </c>
      <c r="P93" s="260">
        <f t="shared" ref="P93" si="74">(W93+Z93+AC93+AF93+AI93+AL93+AO93+AR93)*30%</f>
        <v>771.9</v>
      </c>
      <c r="Q93" s="260">
        <f t="shared" ref="Q93" si="75">(R93+S93+T93+U93)</f>
        <v>4245</v>
      </c>
      <c r="R93" s="261">
        <f>SUM(AV93,AY93,BB93,BE93)</f>
        <v>510</v>
      </c>
      <c r="S93" s="260">
        <f t="shared" ref="S93" si="76">(X93+AA93+AD93+AG93+AJ93+AM93+AP93+AS93+AV93+AY93+BB93+BE93)*30%</f>
        <v>1296</v>
      </c>
      <c r="T93" s="260">
        <f t="shared" ref="T93" si="77">(X93+AA93+AD93+AG93+AJ93+AM93+AP93+AS93+AV93+AY93+BB93+BE93)*30%</f>
        <v>1296</v>
      </c>
      <c r="U93" s="260">
        <f t="shared" ref="U93" si="78">(X93+AA93+AD93+AG93+AJ93+AM93+AP93+AS93)*30%</f>
        <v>1143</v>
      </c>
      <c r="V93" s="211">
        <v>1867</v>
      </c>
      <c r="W93" s="223">
        <v>821</v>
      </c>
      <c r="X93" s="224">
        <v>1046</v>
      </c>
      <c r="Y93" s="214">
        <v>1401</v>
      </c>
      <c r="Z93" s="225">
        <v>546</v>
      </c>
      <c r="AA93" s="226">
        <v>855</v>
      </c>
      <c r="AB93" s="211">
        <v>1315</v>
      </c>
      <c r="AC93" s="223">
        <v>394</v>
      </c>
      <c r="AD93" s="224">
        <v>921</v>
      </c>
      <c r="AE93" s="214">
        <v>1048</v>
      </c>
      <c r="AF93" s="225">
        <v>314</v>
      </c>
      <c r="AG93" s="226">
        <v>734</v>
      </c>
      <c r="AH93" s="211">
        <v>179</v>
      </c>
      <c r="AI93" s="223">
        <v>160</v>
      </c>
      <c r="AJ93" s="224">
        <v>19</v>
      </c>
      <c r="AK93" s="214">
        <v>159</v>
      </c>
      <c r="AL93" s="225">
        <v>98</v>
      </c>
      <c r="AM93" s="226">
        <v>61</v>
      </c>
      <c r="AN93" s="211">
        <v>185</v>
      </c>
      <c r="AO93" s="223">
        <v>100</v>
      </c>
      <c r="AP93" s="224">
        <v>85</v>
      </c>
      <c r="AQ93" s="214">
        <v>229</v>
      </c>
      <c r="AR93" s="225">
        <v>140</v>
      </c>
      <c r="AS93" s="226">
        <v>89</v>
      </c>
      <c r="AT93" s="211">
        <v>264</v>
      </c>
      <c r="AU93" s="223">
        <v>148</v>
      </c>
      <c r="AV93" s="224">
        <v>116</v>
      </c>
      <c r="AW93" s="214">
        <v>320</v>
      </c>
      <c r="AX93" s="225">
        <v>195</v>
      </c>
      <c r="AY93" s="226">
        <v>125</v>
      </c>
      <c r="AZ93" s="211">
        <v>349</v>
      </c>
      <c r="BA93" s="227">
        <v>205</v>
      </c>
      <c r="BB93" s="228">
        <v>144</v>
      </c>
      <c r="BC93" s="214">
        <v>375</v>
      </c>
      <c r="BD93" s="210">
        <v>250</v>
      </c>
      <c r="BE93" s="268">
        <v>125</v>
      </c>
      <c r="BF93" s="42" t="s">
        <v>49</v>
      </c>
      <c r="BG93" s="43" t="s">
        <v>50</v>
      </c>
      <c r="BH93" s="44" t="s">
        <v>51</v>
      </c>
      <c r="BI93" s="44" t="s">
        <v>52</v>
      </c>
      <c r="BJ93" s="44" t="s">
        <v>53</v>
      </c>
      <c r="BK93" s="45"/>
    </row>
    <row r="94" spans="1:63" ht="38.25" customHeight="1" x14ac:dyDescent="0.2">
      <c r="A94" s="35">
        <v>89</v>
      </c>
      <c r="B94" s="35" t="s">
        <v>312</v>
      </c>
      <c r="C94" s="38" t="s">
        <v>313</v>
      </c>
      <c r="D94" s="39" t="s">
        <v>314</v>
      </c>
      <c r="E94" s="40" t="s">
        <v>67</v>
      </c>
      <c r="F94" s="41">
        <v>15</v>
      </c>
      <c r="G94" s="255">
        <f t="shared" si="51"/>
        <v>342</v>
      </c>
      <c r="H94" s="256">
        <f t="shared" si="50"/>
        <v>0</v>
      </c>
      <c r="I94" s="257">
        <f>(V94+Y94+AB94+AE94+AH94+AK94+AN94+AQ94+AT94+AW94+AZ94+BC94)</f>
        <v>114</v>
      </c>
      <c r="J94" s="257">
        <f>(V94+Y94+AB94+AE94+AH94+AK94+AN94+AQ94+AT94+AW94+AZ94+BC94)</f>
        <v>114</v>
      </c>
      <c r="K94" s="257">
        <f>(V94+Y94+AB94+AE94+AH94+AK94+AN94+AQ94)</f>
        <v>114</v>
      </c>
      <c r="L94" s="277" t="s">
        <v>68</v>
      </c>
      <c r="M94" s="277"/>
      <c r="N94" s="277"/>
      <c r="O94" s="277"/>
      <c r="P94" s="277"/>
      <c r="Q94" s="277"/>
      <c r="R94" s="277"/>
      <c r="S94" s="277"/>
      <c r="T94" s="262"/>
      <c r="U94" s="262"/>
      <c r="V94" s="229">
        <v>0</v>
      </c>
      <c r="W94" s="278" t="s">
        <v>68</v>
      </c>
      <c r="X94" s="278"/>
      <c r="Y94" s="231">
        <v>0</v>
      </c>
      <c r="Z94" s="279" t="s">
        <v>68</v>
      </c>
      <c r="AA94" s="279"/>
      <c r="AB94" s="229">
        <v>68</v>
      </c>
      <c r="AC94" s="278" t="s">
        <v>68</v>
      </c>
      <c r="AD94" s="278"/>
      <c r="AE94" s="231">
        <v>0</v>
      </c>
      <c r="AF94" s="279" t="s">
        <v>68</v>
      </c>
      <c r="AG94" s="279"/>
      <c r="AH94" s="229">
        <v>0</v>
      </c>
      <c r="AI94" s="278" t="s">
        <v>68</v>
      </c>
      <c r="AJ94" s="278"/>
      <c r="AK94" s="231">
        <v>0</v>
      </c>
      <c r="AL94" s="279" t="s">
        <v>68</v>
      </c>
      <c r="AM94" s="279"/>
      <c r="AN94" s="229">
        <v>0</v>
      </c>
      <c r="AO94" s="278" t="s">
        <v>68</v>
      </c>
      <c r="AP94" s="278"/>
      <c r="AQ94" s="231">
        <v>46</v>
      </c>
      <c r="AR94" s="279" t="s">
        <v>68</v>
      </c>
      <c r="AS94" s="279"/>
      <c r="AT94" s="229">
        <v>0</v>
      </c>
      <c r="AU94" s="278" t="s">
        <v>68</v>
      </c>
      <c r="AV94" s="278"/>
      <c r="AW94" s="231">
        <v>0</v>
      </c>
      <c r="AX94" s="279" t="s">
        <v>68</v>
      </c>
      <c r="AY94" s="279"/>
      <c r="AZ94" s="229">
        <v>0</v>
      </c>
      <c r="BA94" s="278" t="s">
        <v>68</v>
      </c>
      <c r="BB94" s="278"/>
      <c r="BC94" s="231">
        <v>0</v>
      </c>
      <c r="BD94" s="279" t="s">
        <v>68</v>
      </c>
      <c r="BE94" s="280"/>
      <c r="BF94" s="42" t="s">
        <v>132</v>
      </c>
      <c r="BG94" s="43" t="s">
        <v>50</v>
      </c>
      <c r="BH94" s="44" t="s">
        <v>51</v>
      </c>
      <c r="BI94" s="44" t="s">
        <v>52</v>
      </c>
      <c r="BJ94" s="44" t="s">
        <v>53</v>
      </c>
    </row>
    <row r="95" spans="1:63" ht="38.25" customHeight="1" x14ac:dyDescent="0.2">
      <c r="A95" s="35">
        <v>90</v>
      </c>
      <c r="B95" s="35" t="s">
        <v>315</v>
      </c>
      <c r="C95" s="38" t="s">
        <v>316</v>
      </c>
      <c r="D95" s="39" t="s">
        <v>317</v>
      </c>
      <c r="E95" s="40" t="s">
        <v>67</v>
      </c>
      <c r="F95" s="41">
        <v>34</v>
      </c>
      <c r="G95" s="255">
        <f t="shared" si="51"/>
        <v>26013</v>
      </c>
      <c r="H95" s="256">
        <f t="shared" si="50"/>
        <v>2989</v>
      </c>
      <c r="I95" s="257">
        <f t="shared" ref="I95:I96" si="79">(V95+Y95+AB95+AE95+AH95+AK95+AN95+AQ95+AT95+AW95+AZ95+BC95)</f>
        <v>8671</v>
      </c>
      <c r="J95" s="257">
        <f t="shared" ref="J95:J96" si="80">(V95+Y95+AB95+AE95+AH95+AK95+AN95+AQ95+AT95+AW95+AZ95+BC95)</f>
        <v>8671</v>
      </c>
      <c r="K95" s="257">
        <f t="shared" ref="K95:K96" si="81">(V95+Y95+AB95+AE95+AH95+AK95+AN95+AQ95)</f>
        <v>5682</v>
      </c>
      <c r="L95" s="277" t="s">
        <v>68</v>
      </c>
      <c r="M95" s="277"/>
      <c r="N95" s="277"/>
      <c r="O95" s="277"/>
      <c r="P95" s="277"/>
      <c r="Q95" s="277"/>
      <c r="R95" s="277"/>
      <c r="S95" s="277"/>
      <c r="T95" s="262"/>
      <c r="U95" s="262"/>
      <c r="V95" s="229">
        <v>2612</v>
      </c>
      <c r="W95" s="278" t="s">
        <v>68</v>
      </c>
      <c r="X95" s="278"/>
      <c r="Y95" s="231">
        <v>1837</v>
      </c>
      <c r="Z95" s="279" t="s">
        <v>68</v>
      </c>
      <c r="AA95" s="279"/>
      <c r="AB95" s="229">
        <v>966</v>
      </c>
      <c r="AC95" s="278" t="s">
        <v>68</v>
      </c>
      <c r="AD95" s="278"/>
      <c r="AE95" s="231">
        <v>61</v>
      </c>
      <c r="AF95" s="279" t="s">
        <v>68</v>
      </c>
      <c r="AG95" s="279"/>
      <c r="AH95" s="229">
        <v>55</v>
      </c>
      <c r="AI95" s="278" t="s">
        <v>68</v>
      </c>
      <c r="AJ95" s="278"/>
      <c r="AK95" s="231">
        <v>48</v>
      </c>
      <c r="AL95" s="279" t="s">
        <v>68</v>
      </c>
      <c r="AM95" s="279"/>
      <c r="AN95" s="229">
        <v>50</v>
      </c>
      <c r="AO95" s="278" t="s">
        <v>68</v>
      </c>
      <c r="AP95" s="278"/>
      <c r="AQ95" s="231">
        <v>53</v>
      </c>
      <c r="AR95" s="279" t="s">
        <v>68</v>
      </c>
      <c r="AS95" s="279"/>
      <c r="AT95" s="229">
        <v>51</v>
      </c>
      <c r="AU95" s="278" t="s">
        <v>68</v>
      </c>
      <c r="AV95" s="278"/>
      <c r="AW95" s="231">
        <v>55</v>
      </c>
      <c r="AX95" s="279" t="s">
        <v>68</v>
      </c>
      <c r="AY95" s="279"/>
      <c r="AZ95" s="229">
        <v>1144</v>
      </c>
      <c r="BA95" s="278" t="s">
        <v>68</v>
      </c>
      <c r="BB95" s="278"/>
      <c r="BC95" s="231">
        <v>1739</v>
      </c>
      <c r="BD95" s="279" t="s">
        <v>68</v>
      </c>
      <c r="BE95" s="280"/>
      <c r="BF95" s="42" t="s">
        <v>132</v>
      </c>
      <c r="BG95" s="43" t="s">
        <v>50</v>
      </c>
      <c r="BH95" s="44" t="s">
        <v>51</v>
      </c>
      <c r="BI95" s="44" t="s">
        <v>52</v>
      </c>
      <c r="BJ95" s="44" t="s">
        <v>53</v>
      </c>
    </row>
    <row r="96" spans="1:63" ht="38.25" customHeight="1" x14ac:dyDescent="0.2">
      <c r="A96" s="35">
        <v>91</v>
      </c>
      <c r="B96" s="35" t="s">
        <v>318</v>
      </c>
      <c r="C96" s="38" t="s">
        <v>319</v>
      </c>
      <c r="D96" s="39" t="s">
        <v>320</v>
      </c>
      <c r="E96" s="40" t="s">
        <v>67</v>
      </c>
      <c r="F96" s="41">
        <v>15</v>
      </c>
      <c r="G96" s="255">
        <f t="shared" si="51"/>
        <v>8958</v>
      </c>
      <c r="H96" s="256">
        <f t="shared" si="50"/>
        <v>1597</v>
      </c>
      <c r="I96" s="257">
        <f t="shared" si="79"/>
        <v>2986</v>
      </c>
      <c r="J96" s="257">
        <f t="shared" si="80"/>
        <v>2986</v>
      </c>
      <c r="K96" s="257">
        <f t="shared" si="81"/>
        <v>1389</v>
      </c>
      <c r="L96" s="277" t="s">
        <v>68</v>
      </c>
      <c r="M96" s="277"/>
      <c r="N96" s="277"/>
      <c r="O96" s="277"/>
      <c r="P96" s="277"/>
      <c r="Q96" s="277"/>
      <c r="R96" s="277"/>
      <c r="S96" s="277"/>
      <c r="T96" s="262"/>
      <c r="U96" s="262"/>
      <c r="V96" s="229">
        <v>366</v>
      </c>
      <c r="W96" s="278" t="s">
        <v>68</v>
      </c>
      <c r="X96" s="278"/>
      <c r="Y96" s="231">
        <v>688</v>
      </c>
      <c r="Z96" s="279" t="s">
        <v>68</v>
      </c>
      <c r="AA96" s="279"/>
      <c r="AB96" s="229">
        <v>49</v>
      </c>
      <c r="AC96" s="278" t="s">
        <v>68</v>
      </c>
      <c r="AD96" s="278"/>
      <c r="AE96" s="231">
        <v>57</v>
      </c>
      <c r="AF96" s="279" t="s">
        <v>68</v>
      </c>
      <c r="AG96" s="279"/>
      <c r="AH96" s="229">
        <v>62</v>
      </c>
      <c r="AI96" s="278" t="s">
        <v>68</v>
      </c>
      <c r="AJ96" s="278"/>
      <c r="AK96" s="231">
        <v>65</v>
      </c>
      <c r="AL96" s="279" t="s">
        <v>68</v>
      </c>
      <c r="AM96" s="279"/>
      <c r="AN96" s="229">
        <v>52</v>
      </c>
      <c r="AO96" s="278" t="s">
        <v>68</v>
      </c>
      <c r="AP96" s="278"/>
      <c r="AQ96" s="231">
        <v>50</v>
      </c>
      <c r="AR96" s="279" t="s">
        <v>68</v>
      </c>
      <c r="AS96" s="279"/>
      <c r="AT96" s="229">
        <v>58</v>
      </c>
      <c r="AU96" s="278" t="s">
        <v>68</v>
      </c>
      <c r="AV96" s="278"/>
      <c r="AW96" s="231">
        <v>79</v>
      </c>
      <c r="AX96" s="279" t="s">
        <v>68</v>
      </c>
      <c r="AY96" s="279"/>
      <c r="AZ96" s="229">
        <v>620</v>
      </c>
      <c r="BA96" s="278" t="s">
        <v>68</v>
      </c>
      <c r="BB96" s="278"/>
      <c r="BC96" s="231">
        <v>840</v>
      </c>
      <c r="BD96" s="279" t="s">
        <v>68</v>
      </c>
      <c r="BE96" s="280"/>
      <c r="BF96" s="42" t="s">
        <v>132</v>
      </c>
      <c r="BG96" s="43" t="s">
        <v>50</v>
      </c>
      <c r="BH96" s="44" t="s">
        <v>51</v>
      </c>
      <c r="BI96" s="44" t="s">
        <v>52</v>
      </c>
      <c r="BJ96" s="44" t="s">
        <v>53</v>
      </c>
    </row>
    <row r="97" spans="1:62" ht="38.25" customHeight="1" x14ac:dyDescent="0.2">
      <c r="A97" s="35">
        <v>92</v>
      </c>
      <c r="B97" s="35" t="s">
        <v>321</v>
      </c>
      <c r="C97" s="38" t="s">
        <v>322</v>
      </c>
      <c r="D97" s="39" t="s">
        <v>323</v>
      </c>
      <c r="E97" s="40" t="s">
        <v>67</v>
      </c>
      <c r="F97" s="41">
        <v>32</v>
      </c>
      <c r="G97" s="255">
        <f t="shared" si="51"/>
        <v>40044.599999999991</v>
      </c>
      <c r="H97" s="256">
        <f t="shared" si="50"/>
        <v>13635</v>
      </c>
      <c r="I97" s="257">
        <f t="shared" ref="I97:I98" si="82">(V97+Y97+AB97+AE97+AH97+AK97+AN97+AQ97+AT97+AW97+AZ97+BC97)*30%</f>
        <v>10166.699999999999</v>
      </c>
      <c r="J97" s="257">
        <f>(V97+Y97+AB97+AE97+AH97+AK97+AN97+AQ97+AT97+AW97+AZ97+BC97)*30%</f>
        <v>10166.699999999999</v>
      </c>
      <c r="K97" s="257">
        <f t="shared" ref="K97:K98" si="83">(V97+Y97+AB97+AE97+AH97+AK97+AN97+AQ97)*30%</f>
        <v>6076.2</v>
      </c>
      <c r="L97" s="277" t="s">
        <v>68</v>
      </c>
      <c r="M97" s="277"/>
      <c r="N97" s="277"/>
      <c r="O97" s="277"/>
      <c r="P97" s="277"/>
      <c r="Q97" s="277"/>
      <c r="R97" s="277"/>
      <c r="S97" s="277"/>
      <c r="T97" s="262"/>
      <c r="U97" s="262"/>
      <c r="V97" s="229">
        <v>2538</v>
      </c>
      <c r="W97" s="278" t="s">
        <v>68</v>
      </c>
      <c r="X97" s="278"/>
      <c r="Y97" s="231">
        <v>2453</v>
      </c>
      <c r="Z97" s="279" t="s">
        <v>68</v>
      </c>
      <c r="AA97" s="279"/>
      <c r="AB97" s="229">
        <v>2164</v>
      </c>
      <c r="AC97" s="278" t="s">
        <v>68</v>
      </c>
      <c r="AD97" s="278"/>
      <c r="AE97" s="231">
        <v>2450</v>
      </c>
      <c r="AF97" s="279" t="s">
        <v>68</v>
      </c>
      <c r="AG97" s="279"/>
      <c r="AH97" s="229">
        <v>2351</v>
      </c>
      <c r="AI97" s="278" t="s">
        <v>68</v>
      </c>
      <c r="AJ97" s="278"/>
      <c r="AK97" s="231">
        <v>2507</v>
      </c>
      <c r="AL97" s="279" t="s">
        <v>68</v>
      </c>
      <c r="AM97" s="279"/>
      <c r="AN97" s="229">
        <v>2906</v>
      </c>
      <c r="AO97" s="278" t="s">
        <v>68</v>
      </c>
      <c r="AP97" s="278"/>
      <c r="AQ97" s="231">
        <v>2885</v>
      </c>
      <c r="AR97" s="279" t="s">
        <v>68</v>
      </c>
      <c r="AS97" s="279"/>
      <c r="AT97" s="229">
        <v>3112</v>
      </c>
      <c r="AU97" s="278" t="s">
        <v>68</v>
      </c>
      <c r="AV97" s="278"/>
      <c r="AW97" s="231">
        <v>3350</v>
      </c>
      <c r="AX97" s="279" t="s">
        <v>68</v>
      </c>
      <c r="AY97" s="279"/>
      <c r="AZ97" s="229">
        <v>3577</v>
      </c>
      <c r="BA97" s="278" t="s">
        <v>68</v>
      </c>
      <c r="BB97" s="278"/>
      <c r="BC97" s="231">
        <v>3596</v>
      </c>
      <c r="BD97" s="279" t="s">
        <v>68</v>
      </c>
      <c r="BE97" s="280"/>
      <c r="BF97" s="42" t="s">
        <v>49</v>
      </c>
      <c r="BG97" s="43" t="s">
        <v>50</v>
      </c>
      <c r="BH97" s="44" t="s">
        <v>51</v>
      </c>
      <c r="BI97" s="44" t="s">
        <v>52</v>
      </c>
      <c r="BJ97" s="44" t="s">
        <v>53</v>
      </c>
    </row>
    <row r="98" spans="1:62" ht="51" customHeight="1" x14ac:dyDescent="0.2">
      <c r="A98" s="35">
        <v>93</v>
      </c>
      <c r="B98" s="35" t="s">
        <v>324</v>
      </c>
      <c r="C98" s="38" t="s">
        <v>325</v>
      </c>
      <c r="D98" s="39" t="s">
        <v>326</v>
      </c>
      <c r="E98" s="40" t="s">
        <v>67</v>
      </c>
      <c r="F98" s="41">
        <v>1.3</v>
      </c>
      <c r="G98" s="255">
        <f t="shared" si="51"/>
        <v>2748.2</v>
      </c>
      <c r="H98" s="256">
        <f t="shared" si="50"/>
        <v>731</v>
      </c>
      <c r="I98" s="257">
        <f t="shared" si="82"/>
        <v>745.5</v>
      </c>
      <c r="J98" s="257">
        <f>(V98+Y98+AB98+AE98+AH98+AK98+AN98+AQ98+AT98+AW98+AZ98+BC98)*30%</f>
        <v>745.5</v>
      </c>
      <c r="K98" s="257">
        <f t="shared" si="83"/>
        <v>526.19999999999993</v>
      </c>
      <c r="L98" s="277" t="s">
        <v>68</v>
      </c>
      <c r="M98" s="277"/>
      <c r="N98" s="277"/>
      <c r="O98" s="277"/>
      <c r="P98" s="277"/>
      <c r="Q98" s="277"/>
      <c r="R98" s="277"/>
      <c r="S98" s="277"/>
      <c r="T98" s="262"/>
      <c r="U98" s="262"/>
      <c r="V98" s="229">
        <v>560</v>
      </c>
      <c r="W98" s="278" t="s">
        <v>68</v>
      </c>
      <c r="X98" s="278"/>
      <c r="Y98" s="231">
        <v>165</v>
      </c>
      <c r="Z98" s="279" t="s">
        <v>68</v>
      </c>
      <c r="AA98" s="279"/>
      <c r="AB98" s="229">
        <v>260</v>
      </c>
      <c r="AC98" s="278" t="s">
        <v>68</v>
      </c>
      <c r="AD98" s="278"/>
      <c r="AE98" s="231">
        <v>166</v>
      </c>
      <c r="AF98" s="279" t="s">
        <v>68</v>
      </c>
      <c r="AG98" s="279"/>
      <c r="AH98" s="229">
        <v>243</v>
      </c>
      <c r="AI98" s="278" t="s">
        <v>68</v>
      </c>
      <c r="AJ98" s="278"/>
      <c r="AK98" s="231">
        <v>220</v>
      </c>
      <c r="AL98" s="279" t="s">
        <v>68</v>
      </c>
      <c r="AM98" s="279"/>
      <c r="AN98" s="229">
        <v>47</v>
      </c>
      <c r="AO98" s="278" t="s">
        <v>68</v>
      </c>
      <c r="AP98" s="278"/>
      <c r="AQ98" s="231">
        <v>93</v>
      </c>
      <c r="AR98" s="279" t="s">
        <v>68</v>
      </c>
      <c r="AS98" s="279"/>
      <c r="AT98" s="229">
        <v>244</v>
      </c>
      <c r="AU98" s="278" t="s">
        <v>68</v>
      </c>
      <c r="AV98" s="278"/>
      <c r="AW98" s="231">
        <v>175</v>
      </c>
      <c r="AX98" s="279" t="s">
        <v>68</v>
      </c>
      <c r="AY98" s="279"/>
      <c r="AZ98" s="229">
        <v>185</v>
      </c>
      <c r="BA98" s="278" t="s">
        <v>68</v>
      </c>
      <c r="BB98" s="278"/>
      <c r="BC98" s="231">
        <v>127</v>
      </c>
      <c r="BD98" s="279" t="s">
        <v>68</v>
      </c>
      <c r="BE98" s="280"/>
      <c r="BF98" s="42" t="s">
        <v>49</v>
      </c>
      <c r="BG98" s="43" t="s">
        <v>50</v>
      </c>
      <c r="BH98" s="44" t="s">
        <v>51</v>
      </c>
      <c r="BI98" s="44" t="s">
        <v>52</v>
      </c>
      <c r="BJ98" s="44" t="s">
        <v>53</v>
      </c>
    </row>
    <row r="99" spans="1:62" ht="38.25" customHeight="1" x14ac:dyDescent="0.2">
      <c r="A99" s="35">
        <v>94</v>
      </c>
      <c r="B99" s="35" t="s">
        <v>327</v>
      </c>
      <c r="C99" s="38" t="s">
        <v>328</v>
      </c>
      <c r="D99" s="39">
        <v>71126442</v>
      </c>
      <c r="E99" s="40" t="s">
        <v>67</v>
      </c>
      <c r="F99" s="41">
        <v>8.1999999999999993</v>
      </c>
      <c r="G99" s="255">
        <f t="shared" si="51"/>
        <v>579</v>
      </c>
      <c r="H99" s="256">
        <f t="shared" si="50"/>
        <v>74</v>
      </c>
      <c r="I99" s="257">
        <f>(V99+Y99+AB99+AE99+AH99+AK99+AN99+AQ99+AT99+AW99+AZ99+BC99)</f>
        <v>193</v>
      </c>
      <c r="J99" s="257">
        <f>(V99+Y99+AB99+AE99+AH99+AK99+AN99+AQ99+AT99+AW99+AZ99+BC99)</f>
        <v>193</v>
      </c>
      <c r="K99" s="257">
        <f>(V99+Y99+AB99+AE99+AH99+AK99+AN99+AQ99)</f>
        <v>119</v>
      </c>
      <c r="L99" s="277" t="s">
        <v>68</v>
      </c>
      <c r="M99" s="277"/>
      <c r="N99" s="277"/>
      <c r="O99" s="277"/>
      <c r="P99" s="277"/>
      <c r="Q99" s="277"/>
      <c r="R99" s="277"/>
      <c r="S99" s="277"/>
      <c r="T99" s="262"/>
      <c r="U99" s="262"/>
      <c r="V99" s="229">
        <v>27</v>
      </c>
      <c r="W99" s="278" t="s">
        <v>68</v>
      </c>
      <c r="X99" s="278"/>
      <c r="Y99" s="231">
        <v>14</v>
      </c>
      <c r="Z99" s="279" t="s">
        <v>68</v>
      </c>
      <c r="AA99" s="279"/>
      <c r="AB99" s="229">
        <v>14</v>
      </c>
      <c r="AC99" s="278" t="s">
        <v>68</v>
      </c>
      <c r="AD99" s="278"/>
      <c r="AE99" s="231">
        <v>10</v>
      </c>
      <c r="AF99" s="279" t="s">
        <v>68</v>
      </c>
      <c r="AG99" s="279"/>
      <c r="AH99" s="229">
        <v>10</v>
      </c>
      <c r="AI99" s="278" t="s">
        <v>68</v>
      </c>
      <c r="AJ99" s="278"/>
      <c r="AK99" s="231">
        <v>10</v>
      </c>
      <c r="AL99" s="279" t="s">
        <v>68</v>
      </c>
      <c r="AM99" s="279"/>
      <c r="AN99" s="229">
        <v>15</v>
      </c>
      <c r="AO99" s="278" t="s">
        <v>68</v>
      </c>
      <c r="AP99" s="278"/>
      <c r="AQ99" s="231">
        <v>19</v>
      </c>
      <c r="AR99" s="279" t="s">
        <v>68</v>
      </c>
      <c r="AS99" s="279"/>
      <c r="AT99" s="229">
        <v>17</v>
      </c>
      <c r="AU99" s="278" t="s">
        <v>68</v>
      </c>
      <c r="AV99" s="278"/>
      <c r="AW99" s="231">
        <v>16</v>
      </c>
      <c r="AX99" s="279" t="s">
        <v>68</v>
      </c>
      <c r="AY99" s="279"/>
      <c r="AZ99" s="229">
        <v>18</v>
      </c>
      <c r="BA99" s="278" t="s">
        <v>68</v>
      </c>
      <c r="BB99" s="278"/>
      <c r="BC99" s="231">
        <v>23</v>
      </c>
      <c r="BD99" s="279" t="s">
        <v>68</v>
      </c>
      <c r="BE99" s="280"/>
      <c r="BF99" s="42" t="s">
        <v>132</v>
      </c>
      <c r="BG99" s="43" t="s">
        <v>50</v>
      </c>
      <c r="BH99" s="44" t="s">
        <v>51</v>
      </c>
      <c r="BI99" s="44" t="s">
        <v>52</v>
      </c>
      <c r="BJ99" s="44" t="s">
        <v>53</v>
      </c>
    </row>
    <row r="100" spans="1:62" ht="38.25" customHeight="1" x14ac:dyDescent="0.2">
      <c r="A100" s="35">
        <v>95</v>
      </c>
      <c r="B100" s="35" t="s">
        <v>329</v>
      </c>
      <c r="C100" s="38" t="s">
        <v>330</v>
      </c>
      <c r="D100" s="39" t="s">
        <v>331</v>
      </c>
      <c r="E100" s="40" t="s">
        <v>332</v>
      </c>
      <c r="F100" s="41">
        <v>4</v>
      </c>
      <c r="G100" s="255">
        <f t="shared" si="51"/>
        <v>9232.7999999999993</v>
      </c>
      <c r="H100" s="256">
        <f t="shared" si="50"/>
        <v>3282</v>
      </c>
      <c r="I100" s="257">
        <f t="shared" ref="I100" si="84">(V100+Y100+AB100+AE100+AH100+AK100+AN100+AQ100+AT100+AW100+AZ100+BC100)*30%</f>
        <v>2311.7999999999997</v>
      </c>
      <c r="J100" s="257">
        <f>(V100+Y100+AB100+AE100+AH100+AK100+AN100+AQ100+AT100+AW100+AZ100+BC100)*30%</f>
        <v>2311.7999999999997</v>
      </c>
      <c r="K100" s="257">
        <f t="shared" ref="K100:K105" si="85">(V100+Y100+AB100+AE100+AH100+AK100+AN100+AQ100)*30%</f>
        <v>1327.2</v>
      </c>
      <c r="L100" s="277" t="s">
        <v>68</v>
      </c>
      <c r="M100" s="277"/>
      <c r="N100" s="277"/>
      <c r="O100" s="277"/>
      <c r="P100" s="277"/>
      <c r="Q100" s="277"/>
      <c r="R100" s="277"/>
      <c r="S100" s="277"/>
      <c r="T100" s="262"/>
      <c r="U100" s="262"/>
      <c r="V100" s="229">
        <v>732</v>
      </c>
      <c r="W100" s="278" t="s">
        <v>68</v>
      </c>
      <c r="X100" s="278"/>
      <c r="Y100" s="231">
        <v>659</v>
      </c>
      <c r="Z100" s="279" t="s">
        <v>68</v>
      </c>
      <c r="AA100" s="279"/>
      <c r="AB100" s="229">
        <v>578</v>
      </c>
      <c r="AC100" s="278" t="s">
        <v>68</v>
      </c>
      <c r="AD100" s="278"/>
      <c r="AE100" s="231">
        <v>490</v>
      </c>
      <c r="AF100" s="279" t="s">
        <v>68</v>
      </c>
      <c r="AG100" s="279"/>
      <c r="AH100" s="229">
        <v>405</v>
      </c>
      <c r="AI100" s="278" t="s">
        <v>68</v>
      </c>
      <c r="AJ100" s="278"/>
      <c r="AK100" s="231">
        <v>436</v>
      </c>
      <c r="AL100" s="279" t="s">
        <v>68</v>
      </c>
      <c r="AM100" s="279"/>
      <c r="AN100" s="229">
        <v>519</v>
      </c>
      <c r="AO100" s="278" t="s">
        <v>68</v>
      </c>
      <c r="AP100" s="278"/>
      <c r="AQ100" s="231">
        <v>605</v>
      </c>
      <c r="AR100" s="279" t="s">
        <v>68</v>
      </c>
      <c r="AS100" s="279"/>
      <c r="AT100" s="229">
        <v>739</v>
      </c>
      <c r="AU100" s="278" t="s">
        <v>68</v>
      </c>
      <c r="AV100" s="278"/>
      <c r="AW100" s="231">
        <v>808</v>
      </c>
      <c r="AX100" s="279" t="s">
        <v>68</v>
      </c>
      <c r="AY100" s="279"/>
      <c r="AZ100" s="229">
        <v>872</v>
      </c>
      <c r="BA100" s="278" t="s">
        <v>68</v>
      </c>
      <c r="BB100" s="278"/>
      <c r="BC100" s="231">
        <v>863</v>
      </c>
      <c r="BD100" s="279" t="s">
        <v>68</v>
      </c>
      <c r="BE100" s="280"/>
      <c r="BF100" s="42" t="s">
        <v>49</v>
      </c>
      <c r="BG100" s="43" t="s">
        <v>50</v>
      </c>
      <c r="BH100" s="44" t="s">
        <v>51</v>
      </c>
      <c r="BI100" s="44" t="s">
        <v>52</v>
      </c>
      <c r="BJ100" s="44" t="s">
        <v>53</v>
      </c>
    </row>
    <row r="101" spans="1:62" ht="38.25" customHeight="1" x14ac:dyDescent="0.2">
      <c r="A101" s="35">
        <v>96</v>
      </c>
      <c r="B101" s="35" t="s">
        <v>333</v>
      </c>
      <c r="C101" s="38" t="s">
        <v>334</v>
      </c>
      <c r="D101" s="39" t="s">
        <v>335</v>
      </c>
      <c r="E101" s="40" t="s">
        <v>336</v>
      </c>
      <c r="F101" s="41">
        <v>12</v>
      </c>
      <c r="G101" s="255">
        <f t="shared" si="51"/>
        <v>38709</v>
      </c>
      <c r="H101" s="256">
        <f t="shared" si="50"/>
        <v>5896</v>
      </c>
      <c r="I101" s="257">
        <f>(V101+Y101+AB101+AE101+AH101+AK101+AN101+AQ101+AT101+AW101+AZ101+BC101)</f>
        <v>12903</v>
      </c>
      <c r="J101" s="257">
        <f>(V101+Y101+AB101+AE101+AH101+AK101+AN101+AQ101+AT101+AW101+AZ101+BC101)</f>
        <v>12903</v>
      </c>
      <c r="K101" s="257">
        <f>(V101+Y101+AB101+AE101+AH101+AK101+AN101+AQ101)</f>
        <v>7007</v>
      </c>
      <c r="L101" s="277" t="s">
        <v>68</v>
      </c>
      <c r="M101" s="277"/>
      <c r="N101" s="277"/>
      <c r="O101" s="277"/>
      <c r="P101" s="277"/>
      <c r="Q101" s="277"/>
      <c r="R101" s="277"/>
      <c r="S101" s="277"/>
      <c r="T101" s="262"/>
      <c r="U101" s="262"/>
      <c r="V101" s="229">
        <v>1797</v>
      </c>
      <c r="W101" s="278" t="s">
        <v>68</v>
      </c>
      <c r="X101" s="278"/>
      <c r="Y101" s="231">
        <v>2108</v>
      </c>
      <c r="Z101" s="279" t="s">
        <v>68</v>
      </c>
      <c r="AA101" s="279"/>
      <c r="AB101" s="229">
        <v>623</v>
      </c>
      <c r="AC101" s="278" t="s">
        <v>68</v>
      </c>
      <c r="AD101" s="278"/>
      <c r="AE101" s="231">
        <v>1284</v>
      </c>
      <c r="AF101" s="279" t="s">
        <v>68</v>
      </c>
      <c r="AG101" s="279"/>
      <c r="AH101" s="229">
        <v>519</v>
      </c>
      <c r="AI101" s="278" t="s">
        <v>68</v>
      </c>
      <c r="AJ101" s="278"/>
      <c r="AK101" s="231">
        <v>236</v>
      </c>
      <c r="AL101" s="279" t="s">
        <v>68</v>
      </c>
      <c r="AM101" s="279"/>
      <c r="AN101" s="229">
        <v>219</v>
      </c>
      <c r="AO101" s="278" t="s">
        <v>68</v>
      </c>
      <c r="AP101" s="278"/>
      <c r="AQ101" s="231">
        <v>221</v>
      </c>
      <c r="AR101" s="279" t="s">
        <v>68</v>
      </c>
      <c r="AS101" s="279"/>
      <c r="AT101" s="229">
        <v>641</v>
      </c>
      <c r="AU101" s="278" t="s">
        <v>68</v>
      </c>
      <c r="AV101" s="278"/>
      <c r="AW101" s="231">
        <v>997</v>
      </c>
      <c r="AX101" s="279" t="s">
        <v>68</v>
      </c>
      <c r="AY101" s="279"/>
      <c r="AZ101" s="229">
        <v>1980</v>
      </c>
      <c r="BA101" s="278" t="s">
        <v>68</v>
      </c>
      <c r="BB101" s="278"/>
      <c r="BC101" s="231">
        <v>2278</v>
      </c>
      <c r="BD101" s="279" t="s">
        <v>68</v>
      </c>
      <c r="BE101" s="280"/>
      <c r="BF101" s="42" t="s">
        <v>132</v>
      </c>
      <c r="BG101" s="43" t="s">
        <v>50</v>
      </c>
      <c r="BH101" s="44" t="s">
        <v>51</v>
      </c>
      <c r="BI101" s="44" t="s">
        <v>52</v>
      </c>
      <c r="BJ101" s="44" t="s">
        <v>53</v>
      </c>
    </row>
    <row r="102" spans="1:62" ht="39" customHeight="1" x14ac:dyDescent="0.2">
      <c r="A102" s="35">
        <v>97</v>
      </c>
      <c r="B102" s="35" t="s">
        <v>337</v>
      </c>
      <c r="C102" s="38" t="s">
        <v>338</v>
      </c>
      <c r="D102" s="39" t="s">
        <v>339</v>
      </c>
      <c r="E102" s="40" t="s">
        <v>67</v>
      </c>
      <c r="F102" s="41">
        <v>15</v>
      </c>
      <c r="G102" s="255">
        <f>SUM(H102+I102+J102+K102)</f>
        <v>18360</v>
      </c>
      <c r="H102" s="256">
        <f t="shared" si="50"/>
        <v>2625</v>
      </c>
      <c r="I102" s="257">
        <f>(V102+Y102+AB102+AE102+AH102+AK102+AN102+AQ102+AT102+AW102+AZ102+BC102)</f>
        <v>6120</v>
      </c>
      <c r="J102" s="257">
        <f>(V102+Y102+AB102+AE102+AH102+AK102+AN102+AQ102+AT102+AW102+AZ102+BC102)</f>
        <v>6120</v>
      </c>
      <c r="K102" s="257">
        <f>(V102+Y102+AB102+AE102+AH102+AK102+AN102+AQ102)</f>
        <v>3495</v>
      </c>
      <c r="L102" s="277" t="s">
        <v>68</v>
      </c>
      <c r="M102" s="277"/>
      <c r="N102" s="277"/>
      <c r="O102" s="277"/>
      <c r="P102" s="277"/>
      <c r="Q102" s="277"/>
      <c r="R102" s="277"/>
      <c r="S102" s="277"/>
      <c r="T102" s="262"/>
      <c r="U102" s="262"/>
      <c r="V102" s="229">
        <v>968</v>
      </c>
      <c r="W102" s="278" t="s">
        <v>68</v>
      </c>
      <c r="X102" s="278"/>
      <c r="Y102" s="231">
        <v>685</v>
      </c>
      <c r="Z102" s="279" t="s">
        <v>68</v>
      </c>
      <c r="AA102" s="279"/>
      <c r="AB102" s="229">
        <v>699</v>
      </c>
      <c r="AC102" s="278" t="s">
        <v>68</v>
      </c>
      <c r="AD102" s="278"/>
      <c r="AE102" s="231">
        <v>320</v>
      </c>
      <c r="AF102" s="279" t="s">
        <v>68</v>
      </c>
      <c r="AG102" s="279"/>
      <c r="AH102" s="229">
        <v>233</v>
      </c>
      <c r="AI102" s="278" t="s">
        <v>68</v>
      </c>
      <c r="AJ102" s="278"/>
      <c r="AK102" s="231">
        <v>340</v>
      </c>
      <c r="AL102" s="279" t="s">
        <v>68</v>
      </c>
      <c r="AM102" s="279"/>
      <c r="AN102" s="229">
        <v>36</v>
      </c>
      <c r="AO102" s="278" t="s">
        <v>68</v>
      </c>
      <c r="AP102" s="278"/>
      <c r="AQ102" s="231">
        <v>214</v>
      </c>
      <c r="AR102" s="279" t="s">
        <v>68</v>
      </c>
      <c r="AS102" s="279"/>
      <c r="AT102" s="229">
        <v>302</v>
      </c>
      <c r="AU102" s="278" t="s">
        <v>68</v>
      </c>
      <c r="AV102" s="278"/>
      <c r="AW102" s="231">
        <v>311</v>
      </c>
      <c r="AX102" s="279" t="s">
        <v>68</v>
      </c>
      <c r="AY102" s="279"/>
      <c r="AZ102" s="229">
        <v>860</v>
      </c>
      <c r="BA102" s="278" t="s">
        <v>68</v>
      </c>
      <c r="BB102" s="278"/>
      <c r="BC102" s="231">
        <v>1152</v>
      </c>
      <c r="BD102" s="279" t="s">
        <v>68</v>
      </c>
      <c r="BE102" s="280"/>
      <c r="BF102" s="42" t="s">
        <v>132</v>
      </c>
      <c r="BG102" s="43" t="s">
        <v>50</v>
      </c>
      <c r="BH102" s="44" t="s">
        <v>51</v>
      </c>
      <c r="BI102" s="44" t="s">
        <v>52</v>
      </c>
      <c r="BJ102" s="44" t="s">
        <v>53</v>
      </c>
    </row>
    <row r="103" spans="1:62" ht="38.25" x14ac:dyDescent="0.25">
      <c r="A103" s="35">
        <v>98</v>
      </c>
      <c r="B103" s="35" t="s">
        <v>340</v>
      </c>
      <c r="C103" s="38" t="s">
        <v>341</v>
      </c>
      <c r="D103" s="39">
        <v>30038207</v>
      </c>
      <c r="E103" s="40" t="s">
        <v>102</v>
      </c>
      <c r="F103" s="41">
        <v>7</v>
      </c>
      <c r="G103" s="255">
        <f t="shared" si="51"/>
        <v>8231.5</v>
      </c>
      <c r="H103" s="256">
        <f t="shared" si="50"/>
        <v>1840</v>
      </c>
      <c r="I103" s="257">
        <f t="shared" ref="I103:I105" si="86">(V103+Y103+AB103+AE103+AH103+AK103+AN103+AQ103+AT103+AW103+AZ103+BC103)*30%</f>
        <v>2314.5</v>
      </c>
      <c r="J103" s="257">
        <f>(V103+Y103+AB103+AE103+AH103+AK103+AN103+AQ103+AT103+AW103+AZ103+BC103)*30%</f>
        <v>2314.5</v>
      </c>
      <c r="K103" s="257">
        <f t="shared" si="85"/>
        <v>1762.5</v>
      </c>
      <c r="L103" s="259">
        <f t="shared" ref="L103" si="87">(M103+N103+O103+P103)</f>
        <v>2696.7</v>
      </c>
      <c r="M103" s="261">
        <f>SUM(AU103,AX103,BA103,BD103)</f>
        <v>732</v>
      </c>
      <c r="N103" s="261">
        <f t="shared" ref="N103" si="88">(W103+Z103+AC103+AF103+AI103+AL103+AO103+AR103+AU103+AX103+BA103+BD103)*30%</f>
        <v>728.1</v>
      </c>
      <c r="O103" s="260">
        <f t="shared" ref="O103" si="89">(W103+Z103+AC103+AF103+AI103+AL103+AO103+AR103+AU103+AX103+BA103+BD103)*30%</f>
        <v>728.1</v>
      </c>
      <c r="P103" s="260">
        <f t="shared" ref="P103" si="90">(W103+Z103+AC103+AF103+AI103+AL103+AO103+AR103)*30%</f>
        <v>508.5</v>
      </c>
      <c r="Q103" s="260">
        <f t="shared" ref="Q103" si="91">(R103+S103+T103+U103)</f>
        <v>5534.7999999999993</v>
      </c>
      <c r="R103" s="261">
        <f>SUM(AV103,AY103,BB103,BE103)</f>
        <v>1108</v>
      </c>
      <c r="S103" s="260">
        <f t="shared" ref="S103" si="92">(X103+AA103+AD103+AG103+AJ103+AM103+AP103+AS103+AV103+AY103+BB103+BE103)*30%</f>
        <v>1586.3999999999999</v>
      </c>
      <c r="T103" s="260">
        <f t="shared" ref="T103" si="93">(X103+AA103+AD103+AG103+AJ103+AM103+AP103+AS103+AV103+AY103+BB103+BE103)*30%</f>
        <v>1586.3999999999999</v>
      </c>
      <c r="U103" s="260">
        <f t="shared" ref="U103" si="94">(X103+AA103+AD103+AG103+AJ103+AM103+AP103+AS103)*30%</f>
        <v>1254</v>
      </c>
      <c r="V103" s="211">
        <v>1444</v>
      </c>
      <c r="W103" s="223">
        <v>635</v>
      </c>
      <c r="X103" s="224">
        <v>809</v>
      </c>
      <c r="Y103" s="214">
        <v>803</v>
      </c>
      <c r="Z103" s="225">
        <v>313</v>
      </c>
      <c r="AA103" s="226">
        <v>490</v>
      </c>
      <c r="AB103" s="211">
        <v>723</v>
      </c>
      <c r="AC103" s="223">
        <v>216</v>
      </c>
      <c r="AD103" s="224">
        <v>507</v>
      </c>
      <c r="AE103" s="214">
        <v>562</v>
      </c>
      <c r="AF103" s="225">
        <v>168</v>
      </c>
      <c r="AG103" s="226">
        <v>394</v>
      </c>
      <c r="AH103" s="211">
        <v>323</v>
      </c>
      <c r="AI103" s="223">
        <v>58</v>
      </c>
      <c r="AJ103" s="224">
        <v>265</v>
      </c>
      <c r="AK103" s="214">
        <v>697</v>
      </c>
      <c r="AL103" s="225">
        <v>83</v>
      </c>
      <c r="AM103" s="226">
        <v>614</v>
      </c>
      <c r="AN103" s="211">
        <v>211</v>
      </c>
      <c r="AO103" s="223">
        <v>22</v>
      </c>
      <c r="AP103" s="224">
        <v>189</v>
      </c>
      <c r="AQ103" s="214">
        <v>1112</v>
      </c>
      <c r="AR103" s="225">
        <v>200</v>
      </c>
      <c r="AS103" s="226">
        <v>912</v>
      </c>
      <c r="AT103" s="211">
        <v>421</v>
      </c>
      <c r="AU103" s="223">
        <v>116</v>
      </c>
      <c r="AV103" s="224">
        <v>305</v>
      </c>
      <c r="AW103" s="214">
        <v>504</v>
      </c>
      <c r="AX103" s="225">
        <v>196</v>
      </c>
      <c r="AY103" s="226">
        <v>308</v>
      </c>
      <c r="AZ103" s="211">
        <v>661</v>
      </c>
      <c r="BA103" s="227">
        <v>304</v>
      </c>
      <c r="BB103" s="228">
        <v>357</v>
      </c>
      <c r="BC103" s="214">
        <v>254</v>
      </c>
      <c r="BD103" s="235">
        <v>116</v>
      </c>
      <c r="BE103" s="270">
        <v>138</v>
      </c>
      <c r="BF103" s="42" t="s">
        <v>49</v>
      </c>
      <c r="BG103" s="43" t="s">
        <v>50</v>
      </c>
      <c r="BH103" s="44" t="s">
        <v>51</v>
      </c>
      <c r="BI103" s="44" t="s">
        <v>52</v>
      </c>
      <c r="BJ103" s="44" t="s">
        <v>53</v>
      </c>
    </row>
    <row r="104" spans="1:62" ht="38.25" customHeight="1" x14ac:dyDescent="0.2">
      <c r="A104" s="35">
        <v>99</v>
      </c>
      <c r="B104" s="35" t="s">
        <v>342</v>
      </c>
      <c r="C104" s="38" t="s">
        <v>343</v>
      </c>
      <c r="D104" s="39" t="s">
        <v>344</v>
      </c>
      <c r="E104" s="40" t="s">
        <v>67</v>
      </c>
      <c r="F104" s="41">
        <v>18</v>
      </c>
      <c r="G104" s="255">
        <f t="shared" si="51"/>
        <v>92.8</v>
      </c>
      <c r="H104" s="256">
        <f t="shared" si="50"/>
        <v>22</v>
      </c>
      <c r="I104" s="257">
        <f t="shared" si="86"/>
        <v>25.8</v>
      </c>
      <c r="J104" s="257">
        <f t="shared" ref="J104:J105" si="95">(V104+Y104+AB104+AE104+AH104+AK104+AN104+AQ104+AT104+AW104+AZ104+BC104)*30%</f>
        <v>25.8</v>
      </c>
      <c r="K104" s="257">
        <f t="shared" si="85"/>
        <v>19.2</v>
      </c>
      <c r="L104" s="277" t="s">
        <v>68</v>
      </c>
      <c r="M104" s="277"/>
      <c r="N104" s="277"/>
      <c r="O104" s="277"/>
      <c r="P104" s="277"/>
      <c r="Q104" s="277"/>
      <c r="R104" s="277"/>
      <c r="S104" s="277"/>
      <c r="T104" s="262"/>
      <c r="U104" s="262"/>
      <c r="V104" s="229">
        <v>18</v>
      </c>
      <c r="W104" s="278" t="s">
        <v>68</v>
      </c>
      <c r="X104" s="278"/>
      <c r="Y104" s="231">
        <v>12</v>
      </c>
      <c r="Z104" s="279" t="s">
        <v>68</v>
      </c>
      <c r="AA104" s="279"/>
      <c r="AB104" s="229">
        <v>5</v>
      </c>
      <c r="AC104" s="278" t="s">
        <v>68</v>
      </c>
      <c r="AD104" s="278"/>
      <c r="AE104" s="231">
        <v>5</v>
      </c>
      <c r="AF104" s="279" t="s">
        <v>68</v>
      </c>
      <c r="AG104" s="279"/>
      <c r="AH104" s="229">
        <v>6</v>
      </c>
      <c r="AI104" s="278" t="s">
        <v>68</v>
      </c>
      <c r="AJ104" s="278"/>
      <c r="AK104" s="231">
        <v>7</v>
      </c>
      <c r="AL104" s="279" t="s">
        <v>68</v>
      </c>
      <c r="AM104" s="279"/>
      <c r="AN104" s="229">
        <v>5</v>
      </c>
      <c r="AO104" s="278" t="s">
        <v>68</v>
      </c>
      <c r="AP104" s="278"/>
      <c r="AQ104" s="231">
        <v>6</v>
      </c>
      <c r="AR104" s="279" t="s">
        <v>68</v>
      </c>
      <c r="AS104" s="279"/>
      <c r="AT104" s="229">
        <v>5</v>
      </c>
      <c r="AU104" s="278" t="s">
        <v>68</v>
      </c>
      <c r="AV104" s="278"/>
      <c r="AW104" s="231">
        <v>5</v>
      </c>
      <c r="AX104" s="279" t="s">
        <v>68</v>
      </c>
      <c r="AY104" s="279"/>
      <c r="AZ104" s="229">
        <v>6</v>
      </c>
      <c r="BA104" s="278" t="s">
        <v>68</v>
      </c>
      <c r="BB104" s="278"/>
      <c r="BC104" s="231">
        <v>6</v>
      </c>
      <c r="BD104" s="279" t="s">
        <v>68</v>
      </c>
      <c r="BE104" s="280"/>
      <c r="BF104" s="42" t="s">
        <v>49</v>
      </c>
      <c r="BG104" s="43" t="s">
        <v>50</v>
      </c>
      <c r="BH104" s="44" t="s">
        <v>51</v>
      </c>
      <c r="BI104" s="44" t="s">
        <v>52</v>
      </c>
      <c r="BJ104" s="44" t="s">
        <v>53</v>
      </c>
    </row>
    <row r="105" spans="1:62" ht="38.25" customHeight="1" x14ac:dyDescent="0.2">
      <c r="A105" s="35">
        <v>100</v>
      </c>
      <c r="B105" s="35" t="s">
        <v>345</v>
      </c>
      <c r="C105" s="38" t="s">
        <v>346</v>
      </c>
      <c r="D105" s="39" t="s">
        <v>347</v>
      </c>
      <c r="E105" s="40" t="s">
        <v>67</v>
      </c>
      <c r="F105" s="41">
        <v>12</v>
      </c>
      <c r="G105" s="255">
        <f t="shared" si="51"/>
        <v>0</v>
      </c>
      <c r="H105" s="256">
        <f t="shared" si="50"/>
        <v>0</v>
      </c>
      <c r="I105" s="257">
        <f t="shared" si="86"/>
        <v>0</v>
      </c>
      <c r="J105" s="257">
        <f t="shared" si="95"/>
        <v>0</v>
      </c>
      <c r="K105" s="257">
        <f t="shared" si="85"/>
        <v>0</v>
      </c>
      <c r="L105" s="277" t="s">
        <v>68</v>
      </c>
      <c r="M105" s="277"/>
      <c r="N105" s="277"/>
      <c r="O105" s="277"/>
      <c r="P105" s="277"/>
      <c r="Q105" s="277"/>
      <c r="R105" s="277"/>
      <c r="S105" s="277"/>
      <c r="T105" s="262"/>
      <c r="U105" s="262"/>
      <c r="V105" s="229">
        <v>0</v>
      </c>
      <c r="W105" s="278" t="s">
        <v>68</v>
      </c>
      <c r="X105" s="278"/>
      <c r="Y105" s="231">
        <v>0</v>
      </c>
      <c r="Z105" s="279" t="s">
        <v>68</v>
      </c>
      <c r="AA105" s="279"/>
      <c r="AB105" s="229">
        <v>0</v>
      </c>
      <c r="AC105" s="278" t="s">
        <v>68</v>
      </c>
      <c r="AD105" s="278"/>
      <c r="AE105" s="231">
        <v>0</v>
      </c>
      <c r="AF105" s="279" t="s">
        <v>68</v>
      </c>
      <c r="AG105" s="279"/>
      <c r="AH105" s="229">
        <v>0</v>
      </c>
      <c r="AI105" s="278" t="s">
        <v>68</v>
      </c>
      <c r="AJ105" s="278"/>
      <c r="AK105" s="231">
        <v>0</v>
      </c>
      <c r="AL105" s="279" t="s">
        <v>68</v>
      </c>
      <c r="AM105" s="279"/>
      <c r="AN105" s="229">
        <v>0</v>
      </c>
      <c r="AO105" s="278" t="s">
        <v>68</v>
      </c>
      <c r="AP105" s="278"/>
      <c r="AQ105" s="231">
        <v>0</v>
      </c>
      <c r="AR105" s="279" t="s">
        <v>68</v>
      </c>
      <c r="AS105" s="279"/>
      <c r="AT105" s="229">
        <v>0</v>
      </c>
      <c r="AU105" s="278" t="s">
        <v>68</v>
      </c>
      <c r="AV105" s="278"/>
      <c r="AW105" s="231">
        <v>0</v>
      </c>
      <c r="AX105" s="279" t="s">
        <v>68</v>
      </c>
      <c r="AY105" s="279"/>
      <c r="AZ105" s="229">
        <v>0</v>
      </c>
      <c r="BA105" s="278" t="s">
        <v>68</v>
      </c>
      <c r="BB105" s="278"/>
      <c r="BC105" s="231">
        <v>0</v>
      </c>
      <c r="BD105" s="279" t="s">
        <v>68</v>
      </c>
      <c r="BE105" s="280"/>
      <c r="BF105" s="42" t="s">
        <v>49</v>
      </c>
      <c r="BG105" s="43" t="s">
        <v>50</v>
      </c>
      <c r="BH105" s="44" t="s">
        <v>51</v>
      </c>
      <c r="BI105" s="44" t="s">
        <v>52</v>
      </c>
      <c r="BJ105" s="44" t="s">
        <v>53</v>
      </c>
    </row>
    <row r="106" spans="1:62" ht="38.25" customHeight="1" x14ac:dyDescent="0.2">
      <c r="A106" s="35">
        <v>101</v>
      </c>
      <c r="B106" s="35" t="s">
        <v>348</v>
      </c>
      <c r="C106" s="38" t="s">
        <v>349</v>
      </c>
      <c r="D106" s="39" t="s">
        <v>350</v>
      </c>
      <c r="E106" s="40" t="s">
        <v>67</v>
      </c>
      <c r="F106" s="41">
        <v>18</v>
      </c>
      <c r="G106" s="255">
        <f t="shared" si="51"/>
        <v>1887</v>
      </c>
      <c r="H106" s="256">
        <f t="shared" si="50"/>
        <v>191</v>
      </c>
      <c r="I106" s="257">
        <f t="shared" ref="I106:I108" si="96">(V106+Y106+AB106+AE106+AH106+AK106+AN106+AQ106+AT106+AW106+AZ106+BC106)</f>
        <v>629</v>
      </c>
      <c r="J106" s="257">
        <f t="shared" ref="J106:J108" si="97">(V106+Y106+AB106+AE106+AH106+AK106+AN106+AQ106+AT106+AW106+AZ106+BC106)</f>
        <v>629</v>
      </c>
      <c r="K106" s="257">
        <f t="shared" ref="K106:K108" si="98">(V106+Y106+AB106+AE106+AH106+AK106+AN106+AQ106)</f>
        <v>438</v>
      </c>
      <c r="L106" s="277" t="s">
        <v>68</v>
      </c>
      <c r="M106" s="277"/>
      <c r="N106" s="277"/>
      <c r="O106" s="277"/>
      <c r="P106" s="277"/>
      <c r="Q106" s="277"/>
      <c r="R106" s="277"/>
      <c r="S106" s="277"/>
      <c r="T106" s="262"/>
      <c r="U106" s="262"/>
      <c r="V106" s="229">
        <v>61</v>
      </c>
      <c r="W106" s="278" t="s">
        <v>68</v>
      </c>
      <c r="X106" s="278"/>
      <c r="Y106" s="231">
        <v>93</v>
      </c>
      <c r="Z106" s="279" t="s">
        <v>68</v>
      </c>
      <c r="AA106" s="279"/>
      <c r="AB106" s="229">
        <v>51</v>
      </c>
      <c r="AC106" s="278" t="s">
        <v>68</v>
      </c>
      <c r="AD106" s="278"/>
      <c r="AE106" s="231">
        <v>43</v>
      </c>
      <c r="AF106" s="279" t="s">
        <v>68</v>
      </c>
      <c r="AG106" s="279"/>
      <c r="AH106" s="229">
        <v>42</v>
      </c>
      <c r="AI106" s="278" t="s">
        <v>68</v>
      </c>
      <c r="AJ106" s="278"/>
      <c r="AK106" s="231">
        <v>42</v>
      </c>
      <c r="AL106" s="279" t="s">
        <v>68</v>
      </c>
      <c r="AM106" s="279"/>
      <c r="AN106" s="229">
        <v>55</v>
      </c>
      <c r="AO106" s="278" t="s">
        <v>68</v>
      </c>
      <c r="AP106" s="278"/>
      <c r="AQ106" s="231">
        <v>51</v>
      </c>
      <c r="AR106" s="279" t="s">
        <v>68</v>
      </c>
      <c r="AS106" s="279"/>
      <c r="AT106" s="229">
        <v>40</v>
      </c>
      <c r="AU106" s="278" t="s">
        <v>68</v>
      </c>
      <c r="AV106" s="278"/>
      <c r="AW106" s="231">
        <v>59</v>
      </c>
      <c r="AX106" s="279" t="s">
        <v>68</v>
      </c>
      <c r="AY106" s="279"/>
      <c r="AZ106" s="229">
        <v>41</v>
      </c>
      <c r="BA106" s="278" t="s">
        <v>68</v>
      </c>
      <c r="BB106" s="278"/>
      <c r="BC106" s="231">
        <v>51</v>
      </c>
      <c r="BD106" s="279" t="s">
        <v>68</v>
      </c>
      <c r="BE106" s="280"/>
      <c r="BF106" s="42" t="s">
        <v>132</v>
      </c>
      <c r="BG106" s="43" t="s">
        <v>50</v>
      </c>
      <c r="BH106" s="44" t="s">
        <v>51</v>
      </c>
      <c r="BI106" s="44" t="s">
        <v>52</v>
      </c>
      <c r="BJ106" s="44" t="s">
        <v>53</v>
      </c>
    </row>
    <row r="107" spans="1:62" ht="38.25" customHeight="1" x14ac:dyDescent="0.2">
      <c r="A107" s="35">
        <v>102</v>
      </c>
      <c r="B107" s="49" t="s">
        <v>351</v>
      </c>
      <c r="C107" s="50" t="s">
        <v>352</v>
      </c>
      <c r="D107" s="51" t="s">
        <v>353</v>
      </c>
      <c r="E107" s="52" t="s">
        <v>67</v>
      </c>
      <c r="F107" s="53">
        <v>18</v>
      </c>
      <c r="G107" s="255">
        <f t="shared" si="51"/>
        <v>6279</v>
      </c>
      <c r="H107" s="256">
        <f t="shared" si="50"/>
        <v>845</v>
      </c>
      <c r="I107" s="257">
        <f t="shared" si="96"/>
        <v>2093</v>
      </c>
      <c r="J107" s="257">
        <f t="shared" si="97"/>
        <v>2093</v>
      </c>
      <c r="K107" s="257">
        <f t="shared" si="98"/>
        <v>1248</v>
      </c>
      <c r="L107" s="277" t="s">
        <v>68</v>
      </c>
      <c r="M107" s="277"/>
      <c r="N107" s="277"/>
      <c r="O107" s="277"/>
      <c r="P107" s="277"/>
      <c r="Q107" s="277"/>
      <c r="R107" s="277"/>
      <c r="S107" s="277"/>
      <c r="T107" s="262"/>
      <c r="U107" s="262"/>
      <c r="V107" s="229">
        <v>250</v>
      </c>
      <c r="W107" s="278" t="s">
        <v>68</v>
      </c>
      <c r="X107" s="278"/>
      <c r="Y107" s="231">
        <v>279</v>
      </c>
      <c r="Z107" s="279" t="s">
        <v>68</v>
      </c>
      <c r="AA107" s="279"/>
      <c r="AB107" s="229">
        <v>144</v>
      </c>
      <c r="AC107" s="278" t="s">
        <v>68</v>
      </c>
      <c r="AD107" s="278"/>
      <c r="AE107" s="231">
        <v>100</v>
      </c>
      <c r="AF107" s="279" t="s">
        <v>68</v>
      </c>
      <c r="AG107" s="279"/>
      <c r="AH107" s="229">
        <v>149</v>
      </c>
      <c r="AI107" s="278" t="s">
        <v>68</v>
      </c>
      <c r="AJ107" s="278"/>
      <c r="AK107" s="231">
        <v>87</v>
      </c>
      <c r="AL107" s="279" t="s">
        <v>68</v>
      </c>
      <c r="AM107" s="279"/>
      <c r="AN107" s="229">
        <v>130</v>
      </c>
      <c r="AO107" s="278" t="s">
        <v>68</v>
      </c>
      <c r="AP107" s="278"/>
      <c r="AQ107" s="231">
        <v>109</v>
      </c>
      <c r="AR107" s="279" t="s">
        <v>68</v>
      </c>
      <c r="AS107" s="279"/>
      <c r="AT107" s="229">
        <v>112</v>
      </c>
      <c r="AU107" s="278" t="s">
        <v>68</v>
      </c>
      <c r="AV107" s="278"/>
      <c r="AW107" s="231">
        <v>142</v>
      </c>
      <c r="AX107" s="279" t="s">
        <v>68</v>
      </c>
      <c r="AY107" s="279"/>
      <c r="AZ107" s="229">
        <v>258</v>
      </c>
      <c r="BA107" s="278" t="s">
        <v>68</v>
      </c>
      <c r="BB107" s="278"/>
      <c r="BC107" s="231">
        <v>333</v>
      </c>
      <c r="BD107" s="279" t="s">
        <v>68</v>
      </c>
      <c r="BE107" s="280"/>
      <c r="BF107" s="42" t="s">
        <v>132</v>
      </c>
      <c r="BG107" s="43" t="s">
        <v>50</v>
      </c>
      <c r="BH107" s="44" t="s">
        <v>51</v>
      </c>
      <c r="BI107" s="44" t="s">
        <v>52</v>
      </c>
      <c r="BJ107" s="44" t="s">
        <v>53</v>
      </c>
    </row>
    <row r="108" spans="1:62" ht="38.25" customHeight="1" x14ac:dyDescent="0.2">
      <c r="A108" s="35">
        <v>103</v>
      </c>
      <c r="B108" s="35" t="s">
        <v>354</v>
      </c>
      <c r="C108" s="38" t="s">
        <v>355</v>
      </c>
      <c r="D108" s="39" t="s">
        <v>356</v>
      </c>
      <c r="E108" s="40" t="s">
        <v>67</v>
      </c>
      <c r="F108" s="41">
        <v>25</v>
      </c>
      <c r="G108" s="255">
        <f t="shared" si="51"/>
        <v>16356</v>
      </c>
      <c r="H108" s="256">
        <f t="shared" si="50"/>
        <v>3455</v>
      </c>
      <c r="I108" s="257">
        <f t="shared" si="96"/>
        <v>5452</v>
      </c>
      <c r="J108" s="257">
        <f t="shared" si="97"/>
        <v>5452</v>
      </c>
      <c r="K108" s="257">
        <f t="shared" si="98"/>
        <v>1997</v>
      </c>
      <c r="L108" s="277" t="s">
        <v>68</v>
      </c>
      <c r="M108" s="277"/>
      <c r="N108" s="277"/>
      <c r="O108" s="277"/>
      <c r="P108" s="277"/>
      <c r="Q108" s="277"/>
      <c r="R108" s="277"/>
      <c r="S108" s="277"/>
      <c r="T108" s="262"/>
      <c r="U108" s="262"/>
      <c r="V108" s="229">
        <v>492</v>
      </c>
      <c r="W108" s="278" t="s">
        <v>68</v>
      </c>
      <c r="X108" s="278"/>
      <c r="Y108" s="231">
        <v>425</v>
      </c>
      <c r="Z108" s="279" t="s">
        <v>68</v>
      </c>
      <c r="AA108" s="279"/>
      <c r="AB108" s="229">
        <v>475</v>
      </c>
      <c r="AC108" s="278" t="s">
        <v>68</v>
      </c>
      <c r="AD108" s="278"/>
      <c r="AE108" s="231">
        <v>74</v>
      </c>
      <c r="AF108" s="279" t="s">
        <v>68</v>
      </c>
      <c r="AG108" s="279"/>
      <c r="AH108" s="229">
        <v>204</v>
      </c>
      <c r="AI108" s="278" t="s">
        <v>68</v>
      </c>
      <c r="AJ108" s="278"/>
      <c r="AK108" s="231">
        <v>185</v>
      </c>
      <c r="AL108" s="279" t="s">
        <v>68</v>
      </c>
      <c r="AM108" s="279"/>
      <c r="AN108" s="229">
        <v>68</v>
      </c>
      <c r="AO108" s="278" t="s">
        <v>68</v>
      </c>
      <c r="AP108" s="278"/>
      <c r="AQ108" s="231">
        <v>74</v>
      </c>
      <c r="AR108" s="279" t="s">
        <v>68</v>
      </c>
      <c r="AS108" s="279"/>
      <c r="AT108" s="229">
        <v>41</v>
      </c>
      <c r="AU108" s="278" t="s">
        <v>68</v>
      </c>
      <c r="AV108" s="278"/>
      <c r="AW108" s="231">
        <v>375</v>
      </c>
      <c r="AX108" s="279" t="s">
        <v>68</v>
      </c>
      <c r="AY108" s="279"/>
      <c r="AZ108" s="229">
        <v>1282</v>
      </c>
      <c r="BA108" s="278" t="s">
        <v>68</v>
      </c>
      <c r="BB108" s="278"/>
      <c r="BC108" s="231">
        <v>1757</v>
      </c>
      <c r="BD108" s="279" t="s">
        <v>68</v>
      </c>
      <c r="BE108" s="280"/>
      <c r="BF108" s="42" t="s">
        <v>132</v>
      </c>
      <c r="BG108" s="43" t="s">
        <v>50</v>
      </c>
      <c r="BH108" s="44" t="s">
        <v>51</v>
      </c>
      <c r="BI108" s="44" t="s">
        <v>52</v>
      </c>
      <c r="BJ108" s="44" t="s">
        <v>53</v>
      </c>
    </row>
    <row r="109" spans="1:62" ht="38.25" customHeight="1" x14ac:dyDescent="0.2">
      <c r="A109" s="35">
        <v>104</v>
      </c>
      <c r="B109" s="35" t="s">
        <v>357</v>
      </c>
      <c r="C109" s="38" t="s">
        <v>358</v>
      </c>
      <c r="D109" s="39" t="s">
        <v>359</v>
      </c>
      <c r="E109" s="40" t="s">
        <v>332</v>
      </c>
      <c r="F109" s="41">
        <v>5</v>
      </c>
      <c r="G109" s="255">
        <f t="shared" si="51"/>
        <v>7148.5</v>
      </c>
      <c r="H109" s="256">
        <f t="shared" si="50"/>
        <v>3565</v>
      </c>
      <c r="I109" s="257">
        <f t="shared" ref="I109:I111" si="99">(V109+Y109+AB109+AE109+AH109+AK109+AN109+AQ109+AT109+AW109+AZ109+BC109)*30%</f>
        <v>1551</v>
      </c>
      <c r="J109" s="257">
        <f>(V109+Y109+AB109+AE109+AH109+AK109+AN109+AQ109+AT109+AW109+AZ109+BC109)*30%</f>
        <v>1551</v>
      </c>
      <c r="K109" s="257">
        <f t="shared" ref="K109:K111" si="100">(V109+Y109+AB109+AE109+AH109+AK109+AN109+AQ109)*30%</f>
        <v>481.5</v>
      </c>
      <c r="L109" s="277" t="s">
        <v>68</v>
      </c>
      <c r="M109" s="277"/>
      <c r="N109" s="277"/>
      <c r="O109" s="277"/>
      <c r="P109" s="277"/>
      <c r="Q109" s="277"/>
      <c r="R109" s="277"/>
      <c r="S109" s="277"/>
      <c r="T109" s="262"/>
      <c r="U109" s="262"/>
      <c r="V109" s="229">
        <v>246</v>
      </c>
      <c r="W109" s="278" t="s">
        <v>68</v>
      </c>
      <c r="X109" s="278"/>
      <c r="Y109" s="231">
        <v>231</v>
      </c>
      <c r="Z109" s="279" t="s">
        <v>68</v>
      </c>
      <c r="AA109" s="279"/>
      <c r="AB109" s="229">
        <v>186</v>
      </c>
      <c r="AC109" s="278" t="s">
        <v>68</v>
      </c>
      <c r="AD109" s="278"/>
      <c r="AE109" s="231">
        <v>156</v>
      </c>
      <c r="AF109" s="279" t="s">
        <v>68</v>
      </c>
      <c r="AG109" s="279"/>
      <c r="AH109" s="229">
        <v>204</v>
      </c>
      <c r="AI109" s="278" t="s">
        <v>68</v>
      </c>
      <c r="AJ109" s="278"/>
      <c r="AK109" s="231">
        <v>120</v>
      </c>
      <c r="AL109" s="279" t="s">
        <v>68</v>
      </c>
      <c r="AM109" s="279"/>
      <c r="AN109" s="229">
        <v>129</v>
      </c>
      <c r="AO109" s="278" t="s">
        <v>68</v>
      </c>
      <c r="AP109" s="278"/>
      <c r="AQ109" s="231">
        <v>333</v>
      </c>
      <c r="AR109" s="279" t="s">
        <v>68</v>
      </c>
      <c r="AS109" s="279"/>
      <c r="AT109" s="229">
        <v>716</v>
      </c>
      <c r="AU109" s="278" t="s">
        <v>68</v>
      </c>
      <c r="AV109" s="278"/>
      <c r="AW109" s="231">
        <v>948</v>
      </c>
      <c r="AX109" s="279" t="s">
        <v>68</v>
      </c>
      <c r="AY109" s="279"/>
      <c r="AZ109" s="229">
        <v>978</v>
      </c>
      <c r="BA109" s="278" t="s">
        <v>68</v>
      </c>
      <c r="BB109" s="278"/>
      <c r="BC109" s="231">
        <v>923</v>
      </c>
      <c r="BD109" s="279" t="s">
        <v>68</v>
      </c>
      <c r="BE109" s="280"/>
      <c r="BF109" s="42" t="s">
        <v>49</v>
      </c>
      <c r="BG109" s="43" t="s">
        <v>50</v>
      </c>
      <c r="BH109" s="44" t="s">
        <v>51</v>
      </c>
      <c r="BI109" s="44" t="s">
        <v>52</v>
      </c>
      <c r="BJ109" s="44" t="s">
        <v>53</v>
      </c>
    </row>
    <row r="110" spans="1:62" ht="38.25" customHeight="1" x14ac:dyDescent="0.2">
      <c r="A110" s="35">
        <v>105</v>
      </c>
      <c r="B110" s="35" t="s">
        <v>360</v>
      </c>
      <c r="C110" s="38" t="s">
        <v>361</v>
      </c>
      <c r="D110" s="39" t="s">
        <v>362</v>
      </c>
      <c r="E110" s="40" t="s">
        <v>332</v>
      </c>
      <c r="F110" s="41">
        <v>2</v>
      </c>
      <c r="G110" s="255">
        <f t="shared" si="51"/>
        <v>5205.7</v>
      </c>
      <c r="H110" s="256">
        <f t="shared" si="50"/>
        <v>1813</v>
      </c>
      <c r="I110" s="257">
        <f t="shared" si="99"/>
        <v>1312.2</v>
      </c>
      <c r="J110" s="257">
        <f>(V110+Y110+AB110+AE110+AH110+AK110+AN110+AQ110+AT110+AW110+AZ110+BC110)*30%</f>
        <v>1312.2</v>
      </c>
      <c r="K110" s="257">
        <f t="shared" si="100"/>
        <v>768.3</v>
      </c>
      <c r="L110" s="277" t="s">
        <v>68</v>
      </c>
      <c r="M110" s="277"/>
      <c r="N110" s="277"/>
      <c r="O110" s="277"/>
      <c r="P110" s="277"/>
      <c r="Q110" s="277"/>
      <c r="R110" s="277"/>
      <c r="S110" s="277"/>
      <c r="T110" s="262"/>
      <c r="U110" s="262"/>
      <c r="V110" s="229">
        <v>480</v>
      </c>
      <c r="W110" s="278" t="s">
        <v>68</v>
      </c>
      <c r="X110" s="278"/>
      <c r="Y110" s="231">
        <v>462</v>
      </c>
      <c r="Z110" s="279" t="s">
        <v>68</v>
      </c>
      <c r="AA110" s="279"/>
      <c r="AB110" s="229">
        <v>352</v>
      </c>
      <c r="AC110" s="278" t="s">
        <v>68</v>
      </c>
      <c r="AD110" s="278"/>
      <c r="AE110" s="231">
        <v>325</v>
      </c>
      <c r="AF110" s="279" t="s">
        <v>68</v>
      </c>
      <c r="AG110" s="279"/>
      <c r="AH110" s="229">
        <v>202</v>
      </c>
      <c r="AI110" s="278" t="s">
        <v>68</v>
      </c>
      <c r="AJ110" s="278"/>
      <c r="AK110" s="231">
        <v>196</v>
      </c>
      <c r="AL110" s="279" t="s">
        <v>68</v>
      </c>
      <c r="AM110" s="279"/>
      <c r="AN110" s="229">
        <v>250</v>
      </c>
      <c r="AO110" s="278" t="s">
        <v>68</v>
      </c>
      <c r="AP110" s="278"/>
      <c r="AQ110" s="231">
        <v>294</v>
      </c>
      <c r="AR110" s="279" t="s">
        <v>68</v>
      </c>
      <c r="AS110" s="279"/>
      <c r="AT110" s="229">
        <v>393</v>
      </c>
      <c r="AU110" s="278" t="s">
        <v>68</v>
      </c>
      <c r="AV110" s="278"/>
      <c r="AW110" s="231">
        <v>503</v>
      </c>
      <c r="AX110" s="279" t="s">
        <v>68</v>
      </c>
      <c r="AY110" s="279"/>
      <c r="AZ110" s="229">
        <v>488</v>
      </c>
      <c r="BA110" s="278" t="s">
        <v>68</v>
      </c>
      <c r="BB110" s="278"/>
      <c r="BC110" s="231">
        <v>429</v>
      </c>
      <c r="BD110" s="279" t="s">
        <v>68</v>
      </c>
      <c r="BE110" s="280"/>
      <c r="BF110" s="42" t="s">
        <v>49</v>
      </c>
      <c r="BG110" s="43" t="s">
        <v>50</v>
      </c>
      <c r="BH110" s="44" t="s">
        <v>51</v>
      </c>
      <c r="BI110" s="44" t="s">
        <v>52</v>
      </c>
      <c r="BJ110" s="44" t="s">
        <v>53</v>
      </c>
    </row>
    <row r="111" spans="1:62" ht="38.25" customHeight="1" x14ac:dyDescent="0.2">
      <c r="A111" s="35">
        <v>106</v>
      </c>
      <c r="B111" s="35" t="s">
        <v>363</v>
      </c>
      <c r="C111" s="38" t="s">
        <v>364</v>
      </c>
      <c r="D111" s="39" t="s">
        <v>365</v>
      </c>
      <c r="E111" s="40" t="s">
        <v>67</v>
      </c>
      <c r="F111" s="41">
        <v>18</v>
      </c>
      <c r="G111" s="255">
        <f t="shared" si="51"/>
        <v>1775.9999999999998</v>
      </c>
      <c r="H111" s="256">
        <f t="shared" si="50"/>
        <v>696</v>
      </c>
      <c r="I111" s="257">
        <f t="shared" si="99"/>
        <v>429.59999999999997</v>
      </c>
      <c r="J111" s="257">
        <f>(V111+Y111+AB111+AE111+AH111+AK111+AN111+AQ111+AT111+AW111+AZ111+BC111)*30%</f>
        <v>429.59999999999997</v>
      </c>
      <c r="K111" s="257">
        <f t="shared" si="100"/>
        <v>220.79999999999998</v>
      </c>
      <c r="L111" s="277" t="s">
        <v>68</v>
      </c>
      <c r="M111" s="277"/>
      <c r="N111" s="277"/>
      <c r="O111" s="277"/>
      <c r="P111" s="277"/>
      <c r="Q111" s="277"/>
      <c r="R111" s="277"/>
      <c r="S111" s="277"/>
      <c r="T111" s="262"/>
      <c r="U111" s="262"/>
      <c r="V111" s="229">
        <v>156</v>
      </c>
      <c r="W111" s="278" t="s">
        <v>68</v>
      </c>
      <c r="X111" s="278"/>
      <c r="Y111" s="231">
        <v>116</v>
      </c>
      <c r="Z111" s="279" t="s">
        <v>68</v>
      </c>
      <c r="AA111" s="279"/>
      <c r="AB111" s="229">
        <v>110</v>
      </c>
      <c r="AC111" s="278" t="s">
        <v>68</v>
      </c>
      <c r="AD111" s="278"/>
      <c r="AE111" s="231">
        <v>88</v>
      </c>
      <c r="AF111" s="279" t="s">
        <v>68</v>
      </c>
      <c r="AG111" s="279"/>
      <c r="AH111" s="229">
        <v>71</v>
      </c>
      <c r="AI111" s="278" t="s">
        <v>68</v>
      </c>
      <c r="AJ111" s="278"/>
      <c r="AK111" s="231">
        <v>35</v>
      </c>
      <c r="AL111" s="279" t="s">
        <v>68</v>
      </c>
      <c r="AM111" s="279"/>
      <c r="AN111" s="229">
        <v>72</v>
      </c>
      <c r="AO111" s="278" t="s">
        <v>68</v>
      </c>
      <c r="AP111" s="278"/>
      <c r="AQ111" s="231">
        <v>88</v>
      </c>
      <c r="AR111" s="279" t="s">
        <v>68</v>
      </c>
      <c r="AS111" s="279"/>
      <c r="AT111" s="229">
        <v>113</v>
      </c>
      <c r="AU111" s="278" t="s">
        <v>68</v>
      </c>
      <c r="AV111" s="278"/>
      <c r="AW111" s="231">
        <v>177</v>
      </c>
      <c r="AX111" s="279" t="s">
        <v>68</v>
      </c>
      <c r="AY111" s="279"/>
      <c r="AZ111" s="229">
        <v>201</v>
      </c>
      <c r="BA111" s="278" t="s">
        <v>68</v>
      </c>
      <c r="BB111" s="278"/>
      <c r="BC111" s="231">
        <v>205</v>
      </c>
      <c r="BD111" s="279" t="s">
        <v>68</v>
      </c>
      <c r="BE111" s="280"/>
      <c r="BF111" s="42" t="s">
        <v>49</v>
      </c>
      <c r="BG111" s="43" t="s">
        <v>50</v>
      </c>
      <c r="BH111" s="44" t="s">
        <v>51</v>
      </c>
      <c r="BI111" s="44" t="s">
        <v>52</v>
      </c>
      <c r="BJ111" s="44" t="s">
        <v>53</v>
      </c>
    </row>
    <row r="112" spans="1:62" ht="38.25" customHeight="1" x14ac:dyDescent="0.2">
      <c r="A112" s="35">
        <v>107</v>
      </c>
      <c r="B112" s="35" t="s">
        <v>366</v>
      </c>
      <c r="C112" s="38" t="s">
        <v>367</v>
      </c>
      <c r="D112" s="39" t="s">
        <v>368</v>
      </c>
      <c r="E112" s="40" t="s">
        <v>332</v>
      </c>
      <c r="F112" s="41">
        <v>1</v>
      </c>
      <c r="G112" s="255">
        <f>SUM(H112+I112+J112+K112)</f>
        <v>840</v>
      </c>
      <c r="H112" s="256">
        <f t="shared" si="50"/>
        <v>282</v>
      </c>
      <c r="I112" s="257">
        <f t="shared" ref="I112" si="101">(V112+Y112+AB112+AE112+AH112+AK112+AN112+AQ112+AT112+AW112+AZ112+BC112)*30%</f>
        <v>214.2</v>
      </c>
      <c r="J112" s="257">
        <f>(V112+Y112+AB112+AE112+AH112+AK112+AN112+AQ112+AT112+AW112+AZ112+BC112)*30%</f>
        <v>214.2</v>
      </c>
      <c r="K112" s="257">
        <f t="shared" ref="K112" si="102">(V112+Y112+AB112+AE112+AH112+AK112+AN112+AQ112)*30%</f>
        <v>129.6</v>
      </c>
      <c r="L112" s="277" t="s">
        <v>68</v>
      </c>
      <c r="M112" s="277"/>
      <c r="N112" s="277"/>
      <c r="O112" s="277"/>
      <c r="P112" s="277"/>
      <c r="Q112" s="277"/>
      <c r="R112" s="277"/>
      <c r="S112" s="277"/>
      <c r="T112" s="262"/>
      <c r="U112" s="262"/>
      <c r="V112" s="229">
        <v>80</v>
      </c>
      <c r="W112" s="278" t="s">
        <v>68</v>
      </c>
      <c r="X112" s="278"/>
      <c r="Y112" s="231">
        <v>63</v>
      </c>
      <c r="Z112" s="279" t="s">
        <v>68</v>
      </c>
      <c r="AA112" s="279"/>
      <c r="AB112" s="229">
        <v>71</v>
      </c>
      <c r="AC112" s="278" t="s">
        <v>68</v>
      </c>
      <c r="AD112" s="278"/>
      <c r="AE112" s="231">
        <v>50</v>
      </c>
      <c r="AF112" s="279" t="s">
        <v>68</v>
      </c>
      <c r="AG112" s="279"/>
      <c r="AH112" s="229">
        <v>31</v>
      </c>
      <c r="AI112" s="278" t="s">
        <v>68</v>
      </c>
      <c r="AJ112" s="278"/>
      <c r="AK112" s="231">
        <v>38</v>
      </c>
      <c r="AL112" s="279" t="s">
        <v>68</v>
      </c>
      <c r="AM112" s="279"/>
      <c r="AN112" s="229">
        <v>41</v>
      </c>
      <c r="AO112" s="278" t="s">
        <v>68</v>
      </c>
      <c r="AP112" s="278"/>
      <c r="AQ112" s="231">
        <v>58</v>
      </c>
      <c r="AR112" s="279" t="s">
        <v>68</v>
      </c>
      <c r="AS112" s="279"/>
      <c r="AT112" s="229">
        <v>37</v>
      </c>
      <c r="AU112" s="278" t="s">
        <v>68</v>
      </c>
      <c r="AV112" s="278"/>
      <c r="AW112" s="231">
        <v>111</v>
      </c>
      <c r="AX112" s="279" t="s">
        <v>68</v>
      </c>
      <c r="AY112" s="279"/>
      <c r="AZ112" s="229">
        <v>54</v>
      </c>
      <c r="BA112" s="278" t="s">
        <v>68</v>
      </c>
      <c r="BB112" s="278"/>
      <c r="BC112" s="231">
        <v>80</v>
      </c>
      <c r="BD112" s="279" t="s">
        <v>68</v>
      </c>
      <c r="BE112" s="280"/>
      <c r="BF112" s="42" t="s">
        <v>49</v>
      </c>
      <c r="BG112" s="43" t="s">
        <v>50</v>
      </c>
      <c r="BH112" s="44" t="s">
        <v>51</v>
      </c>
      <c r="BI112" s="44" t="s">
        <v>52</v>
      </c>
      <c r="BJ112" s="44" t="s">
        <v>53</v>
      </c>
    </row>
    <row r="113" spans="1:63" ht="38.25" customHeight="1" x14ac:dyDescent="0.2">
      <c r="A113" s="35">
        <v>108</v>
      </c>
      <c r="B113" s="35" t="s">
        <v>369</v>
      </c>
      <c r="C113" s="38" t="s">
        <v>370</v>
      </c>
      <c r="D113" s="39" t="s">
        <v>371</v>
      </c>
      <c r="E113" s="40" t="s">
        <v>67</v>
      </c>
      <c r="F113" s="41">
        <v>18</v>
      </c>
      <c r="G113" s="255">
        <f t="shared" si="51"/>
        <v>42</v>
      </c>
      <c r="H113" s="256">
        <f t="shared" si="50"/>
        <v>3</v>
      </c>
      <c r="I113" s="257">
        <f>(V113+Y113+AB113+AE113+AH113+AK113+AN113+AQ113+AT113+AW113+AZ113+BC113)</f>
        <v>14</v>
      </c>
      <c r="J113" s="257">
        <f>(V113+Y113+AB113+AE113+AH113+AK113+AN113+AQ113+AT113+AW113+AZ113+BC113)</f>
        <v>14</v>
      </c>
      <c r="K113" s="257">
        <f>(V113+Y113+AB113+AE113+AH113+AK113+AN113+AQ113)</f>
        <v>11</v>
      </c>
      <c r="L113" s="277" t="s">
        <v>68</v>
      </c>
      <c r="M113" s="277"/>
      <c r="N113" s="277"/>
      <c r="O113" s="277"/>
      <c r="P113" s="277"/>
      <c r="Q113" s="277"/>
      <c r="R113" s="277"/>
      <c r="S113" s="277"/>
      <c r="T113" s="262"/>
      <c r="U113" s="262"/>
      <c r="V113" s="229">
        <v>0</v>
      </c>
      <c r="W113" s="278" t="s">
        <v>68</v>
      </c>
      <c r="X113" s="278"/>
      <c r="Y113" s="231">
        <v>0</v>
      </c>
      <c r="Z113" s="279" t="s">
        <v>68</v>
      </c>
      <c r="AA113" s="279"/>
      <c r="AB113" s="229">
        <v>1</v>
      </c>
      <c r="AC113" s="278" t="s">
        <v>68</v>
      </c>
      <c r="AD113" s="278"/>
      <c r="AE113" s="231">
        <v>1</v>
      </c>
      <c r="AF113" s="279" t="s">
        <v>68</v>
      </c>
      <c r="AG113" s="279"/>
      <c r="AH113" s="229">
        <v>0</v>
      </c>
      <c r="AI113" s="278" t="s">
        <v>68</v>
      </c>
      <c r="AJ113" s="278"/>
      <c r="AK113" s="231">
        <v>0</v>
      </c>
      <c r="AL113" s="279" t="s">
        <v>68</v>
      </c>
      <c r="AM113" s="279"/>
      <c r="AN113" s="229">
        <v>0</v>
      </c>
      <c r="AO113" s="278" t="s">
        <v>68</v>
      </c>
      <c r="AP113" s="278"/>
      <c r="AQ113" s="231">
        <v>9</v>
      </c>
      <c r="AR113" s="279" t="s">
        <v>68</v>
      </c>
      <c r="AS113" s="279"/>
      <c r="AT113" s="229">
        <v>1</v>
      </c>
      <c r="AU113" s="278" t="s">
        <v>68</v>
      </c>
      <c r="AV113" s="278"/>
      <c r="AW113" s="231">
        <v>0</v>
      </c>
      <c r="AX113" s="279" t="s">
        <v>68</v>
      </c>
      <c r="AY113" s="279"/>
      <c r="AZ113" s="229">
        <v>1</v>
      </c>
      <c r="BA113" s="278" t="s">
        <v>68</v>
      </c>
      <c r="BB113" s="278"/>
      <c r="BC113" s="231">
        <v>1</v>
      </c>
      <c r="BD113" s="279" t="s">
        <v>68</v>
      </c>
      <c r="BE113" s="280"/>
      <c r="BF113" s="42" t="s">
        <v>132</v>
      </c>
      <c r="BG113" s="43" t="s">
        <v>50</v>
      </c>
      <c r="BH113" s="44" t="s">
        <v>51</v>
      </c>
      <c r="BI113" s="44" t="s">
        <v>52</v>
      </c>
      <c r="BJ113" s="44" t="s">
        <v>53</v>
      </c>
    </row>
    <row r="114" spans="1:63" ht="38.25" customHeight="1" x14ac:dyDescent="0.2">
      <c r="A114" s="35">
        <v>109</v>
      </c>
      <c r="B114" s="35" t="s">
        <v>372</v>
      </c>
      <c r="C114" s="38" t="s">
        <v>373</v>
      </c>
      <c r="D114" s="39" t="s">
        <v>374</v>
      </c>
      <c r="E114" s="40" t="s">
        <v>332</v>
      </c>
      <c r="F114" s="41">
        <v>12</v>
      </c>
      <c r="G114" s="255">
        <f t="shared" si="51"/>
        <v>17305.400000000001</v>
      </c>
      <c r="H114" s="256">
        <f t="shared" si="50"/>
        <v>6704</v>
      </c>
      <c r="I114" s="257">
        <f t="shared" ref="I114:I117" si="103">(V114+Y114+AB114+AE114+AH114+AK114+AN114+AQ114+AT114+AW114+AZ114+BC114)*30%</f>
        <v>4204.2</v>
      </c>
      <c r="J114" s="257">
        <f t="shared" ref="J114:J121" si="104">(V114+Y114+AB114+AE114+AH114+AK114+AN114+AQ114+AT114+AW114+AZ114+BC114)*30%</f>
        <v>4204.2</v>
      </c>
      <c r="K114" s="257">
        <f t="shared" ref="K114:K117" si="105">(V114+Y114+AB114+AE114+AH114+AK114+AN114+AQ114)*30%</f>
        <v>2193</v>
      </c>
      <c r="L114" s="277" t="s">
        <v>68</v>
      </c>
      <c r="M114" s="277"/>
      <c r="N114" s="277"/>
      <c r="O114" s="277"/>
      <c r="P114" s="277"/>
      <c r="Q114" s="277"/>
      <c r="R114" s="277"/>
      <c r="S114" s="277"/>
      <c r="T114" s="262"/>
      <c r="U114" s="262"/>
      <c r="V114" s="229">
        <v>1175</v>
      </c>
      <c r="W114" s="278" t="s">
        <v>68</v>
      </c>
      <c r="X114" s="278"/>
      <c r="Y114" s="231">
        <v>1117</v>
      </c>
      <c r="Z114" s="279" t="s">
        <v>68</v>
      </c>
      <c r="AA114" s="279"/>
      <c r="AB114" s="229">
        <v>911</v>
      </c>
      <c r="AC114" s="278" t="s">
        <v>68</v>
      </c>
      <c r="AD114" s="278"/>
      <c r="AE114" s="231">
        <v>786</v>
      </c>
      <c r="AF114" s="279" t="s">
        <v>68</v>
      </c>
      <c r="AG114" s="279"/>
      <c r="AH114" s="229">
        <v>672</v>
      </c>
      <c r="AI114" s="278" t="s">
        <v>68</v>
      </c>
      <c r="AJ114" s="278"/>
      <c r="AK114" s="231">
        <v>717</v>
      </c>
      <c r="AL114" s="279" t="s">
        <v>68</v>
      </c>
      <c r="AM114" s="279"/>
      <c r="AN114" s="229">
        <v>838</v>
      </c>
      <c r="AO114" s="278" t="s">
        <v>68</v>
      </c>
      <c r="AP114" s="278"/>
      <c r="AQ114" s="231">
        <v>1094</v>
      </c>
      <c r="AR114" s="279" t="s">
        <v>68</v>
      </c>
      <c r="AS114" s="279"/>
      <c r="AT114" s="229">
        <v>1385</v>
      </c>
      <c r="AU114" s="278" t="s">
        <v>68</v>
      </c>
      <c r="AV114" s="278"/>
      <c r="AW114" s="231">
        <v>1508</v>
      </c>
      <c r="AX114" s="279" t="s">
        <v>68</v>
      </c>
      <c r="AY114" s="279"/>
      <c r="AZ114" s="229">
        <v>2086</v>
      </c>
      <c r="BA114" s="278" t="s">
        <v>68</v>
      </c>
      <c r="BB114" s="278"/>
      <c r="BC114" s="231">
        <v>1725</v>
      </c>
      <c r="BD114" s="279" t="s">
        <v>68</v>
      </c>
      <c r="BE114" s="280"/>
      <c r="BF114" s="42" t="s">
        <v>49</v>
      </c>
      <c r="BG114" s="43" t="s">
        <v>50</v>
      </c>
      <c r="BH114" s="44" t="s">
        <v>51</v>
      </c>
      <c r="BI114" s="44" t="s">
        <v>52</v>
      </c>
      <c r="BJ114" s="44" t="s">
        <v>53</v>
      </c>
    </row>
    <row r="115" spans="1:63" ht="38.25" customHeight="1" x14ac:dyDescent="0.2">
      <c r="A115" s="35">
        <v>110</v>
      </c>
      <c r="B115" s="35" t="s">
        <v>375</v>
      </c>
      <c r="C115" s="38" t="s">
        <v>376</v>
      </c>
      <c r="D115" s="39">
        <v>71665744</v>
      </c>
      <c r="E115" s="40" t="s">
        <v>67</v>
      </c>
      <c r="F115" s="41">
        <v>5</v>
      </c>
      <c r="G115" s="255">
        <f t="shared" si="51"/>
        <v>11879.099999999999</v>
      </c>
      <c r="H115" s="256">
        <f t="shared" si="50"/>
        <v>3870</v>
      </c>
      <c r="I115" s="257">
        <f t="shared" si="103"/>
        <v>3056.7</v>
      </c>
      <c r="J115" s="257">
        <f t="shared" si="104"/>
        <v>3056.7</v>
      </c>
      <c r="K115" s="257">
        <f t="shared" si="105"/>
        <v>1895.6999999999998</v>
      </c>
      <c r="L115" s="277" t="s">
        <v>68</v>
      </c>
      <c r="M115" s="277"/>
      <c r="N115" s="277"/>
      <c r="O115" s="277"/>
      <c r="P115" s="277"/>
      <c r="Q115" s="277"/>
      <c r="R115" s="277"/>
      <c r="S115" s="277"/>
      <c r="T115" s="262"/>
      <c r="U115" s="262"/>
      <c r="V115" s="229">
        <v>1096</v>
      </c>
      <c r="W115" s="278" t="s">
        <v>68</v>
      </c>
      <c r="X115" s="278"/>
      <c r="Y115" s="231">
        <v>1010</v>
      </c>
      <c r="Z115" s="279" t="s">
        <v>68</v>
      </c>
      <c r="AA115" s="279"/>
      <c r="AB115" s="229">
        <v>1111</v>
      </c>
      <c r="AC115" s="278" t="s">
        <v>68</v>
      </c>
      <c r="AD115" s="278"/>
      <c r="AE115" s="231">
        <v>714</v>
      </c>
      <c r="AF115" s="279" t="s">
        <v>68</v>
      </c>
      <c r="AG115" s="279"/>
      <c r="AH115" s="229">
        <v>400</v>
      </c>
      <c r="AI115" s="278" t="s">
        <v>68</v>
      </c>
      <c r="AJ115" s="278"/>
      <c r="AK115" s="231">
        <v>566</v>
      </c>
      <c r="AL115" s="279" t="s">
        <v>68</v>
      </c>
      <c r="AM115" s="279"/>
      <c r="AN115" s="229">
        <v>607</v>
      </c>
      <c r="AO115" s="278" t="s">
        <v>68</v>
      </c>
      <c r="AP115" s="278"/>
      <c r="AQ115" s="231">
        <v>815</v>
      </c>
      <c r="AR115" s="279" t="s">
        <v>68</v>
      </c>
      <c r="AS115" s="279"/>
      <c r="AT115" s="229">
        <v>1042</v>
      </c>
      <c r="AU115" s="278" t="s">
        <v>68</v>
      </c>
      <c r="AV115" s="278"/>
      <c r="AW115" s="231">
        <v>1510</v>
      </c>
      <c r="AX115" s="279" t="s">
        <v>68</v>
      </c>
      <c r="AY115" s="279"/>
      <c r="AZ115" s="229">
        <v>676</v>
      </c>
      <c r="BA115" s="278" t="s">
        <v>68</v>
      </c>
      <c r="BB115" s="278"/>
      <c r="BC115" s="231">
        <v>642</v>
      </c>
      <c r="BD115" s="279" t="s">
        <v>68</v>
      </c>
      <c r="BE115" s="280"/>
      <c r="BF115" s="42" t="s">
        <v>49</v>
      </c>
      <c r="BG115" s="43" t="s">
        <v>50</v>
      </c>
      <c r="BH115" s="44" t="s">
        <v>51</v>
      </c>
      <c r="BI115" s="44" t="s">
        <v>52</v>
      </c>
      <c r="BJ115" s="44" t="s">
        <v>53</v>
      </c>
    </row>
    <row r="116" spans="1:63" ht="38.25" customHeight="1" x14ac:dyDescent="0.2">
      <c r="A116" s="35">
        <v>111</v>
      </c>
      <c r="B116" s="35" t="s">
        <v>377</v>
      </c>
      <c r="C116" s="38" t="s">
        <v>378</v>
      </c>
      <c r="D116" s="39" t="s">
        <v>379</v>
      </c>
      <c r="E116" s="40" t="s">
        <v>67</v>
      </c>
      <c r="F116" s="41">
        <v>18</v>
      </c>
      <c r="G116" s="255">
        <f t="shared" si="51"/>
        <v>23.7</v>
      </c>
      <c r="H116" s="256">
        <f t="shared" si="50"/>
        <v>3</v>
      </c>
      <c r="I116" s="257">
        <f t="shared" si="103"/>
        <v>7.1999999999999993</v>
      </c>
      <c r="J116" s="257">
        <f t="shared" si="104"/>
        <v>7.1999999999999993</v>
      </c>
      <c r="K116" s="257">
        <f t="shared" si="105"/>
        <v>6.3</v>
      </c>
      <c r="L116" s="277" t="s">
        <v>68</v>
      </c>
      <c r="M116" s="277"/>
      <c r="N116" s="277"/>
      <c r="O116" s="277"/>
      <c r="P116" s="277"/>
      <c r="Q116" s="277"/>
      <c r="R116" s="277"/>
      <c r="S116" s="277"/>
      <c r="T116" s="262"/>
      <c r="U116" s="262"/>
      <c r="V116" s="229">
        <v>0</v>
      </c>
      <c r="W116" s="278" t="s">
        <v>68</v>
      </c>
      <c r="X116" s="278"/>
      <c r="Y116" s="231">
        <v>1</v>
      </c>
      <c r="Z116" s="279" t="s">
        <v>68</v>
      </c>
      <c r="AA116" s="279"/>
      <c r="AB116" s="229">
        <v>1</v>
      </c>
      <c r="AC116" s="278" t="s">
        <v>68</v>
      </c>
      <c r="AD116" s="278"/>
      <c r="AE116" s="231">
        <v>12</v>
      </c>
      <c r="AF116" s="279" t="s">
        <v>68</v>
      </c>
      <c r="AG116" s="279"/>
      <c r="AH116" s="229">
        <v>1</v>
      </c>
      <c r="AI116" s="278" t="s">
        <v>68</v>
      </c>
      <c r="AJ116" s="278"/>
      <c r="AK116" s="231">
        <v>1</v>
      </c>
      <c r="AL116" s="279" t="s">
        <v>68</v>
      </c>
      <c r="AM116" s="279"/>
      <c r="AN116" s="229">
        <v>1</v>
      </c>
      <c r="AO116" s="278" t="s">
        <v>68</v>
      </c>
      <c r="AP116" s="278"/>
      <c r="AQ116" s="231">
        <v>4</v>
      </c>
      <c r="AR116" s="279" t="s">
        <v>68</v>
      </c>
      <c r="AS116" s="279"/>
      <c r="AT116" s="229">
        <v>1</v>
      </c>
      <c r="AU116" s="278" t="s">
        <v>68</v>
      </c>
      <c r="AV116" s="278"/>
      <c r="AW116" s="231">
        <v>1</v>
      </c>
      <c r="AX116" s="279" t="s">
        <v>68</v>
      </c>
      <c r="AY116" s="279"/>
      <c r="AZ116" s="229">
        <v>0</v>
      </c>
      <c r="BA116" s="278" t="s">
        <v>68</v>
      </c>
      <c r="BB116" s="278"/>
      <c r="BC116" s="231">
        <v>1</v>
      </c>
      <c r="BD116" s="279" t="s">
        <v>68</v>
      </c>
      <c r="BE116" s="280"/>
      <c r="BF116" s="42" t="s">
        <v>49</v>
      </c>
      <c r="BG116" s="43" t="s">
        <v>50</v>
      </c>
      <c r="BH116" s="44" t="s">
        <v>51</v>
      </c>
      <c r="BI116" s="44" t="s">
        <v>52</v>
      </c>
      <c r="BJ116" s="44" t="s">
        <v>53</v>
      </c>
    </row>
    <row r="117" spans="1:63" ht="38.25" customHeight="1" x14ac:dyDescent="0.2">
      <c r="A117" s="35">
        <v>112</v>
      </c>
      <c r="B117" s="35" t="s">
        <v>380</v>
      </c>
      <c r="C117" s="38" t="s">
        <v>381</v>
      </c>
      <c r="D117" s="39">
        <v>1592922</v>
      </c>
      <c r="E117" s="40" t="s">
        <v>332</v>
      </c>
      <c r="F117" s="41">
        <v>1</v>
      </c>
      <c r="G117" s="255">
        <f t="shared" si="51"/>
        <v>1600.6999999999998</v>
      </c>
      <c r="H117" s="256">
        <f t="shared" si="50"/>
        <v>560</v>
      </c>
      <c r="I117" s="257">
        <f t="shared" si="103"/>
        <v>402.9</v>
      </c>
      <c r="J117" s="257">
        <f t="shared" si="104"/>
        <v>402.9</v>
      </c>
      <c r="K117" s="257">
        <f t="shared" si="105"/>
        <v>234.89999999999998</v>
      </c>
      <c r="L117" s="277" t="s">
        <v>68</v>
      </c>
      <c r="M117" s="277"/>
      <c r="N117" s="277"/>
      <c r="O117" s="277"/>
      <c r="P117" s="277"/>
      <c r="Q117" s="277"/>
      <c r="R117" s="277"/>
      <c r="S117" s="277"/>
      <c r="T117" s="262"/>
      <c r="U117" s="262"/>
      <c r="V117" s="229">
        <v>134</v>
      </c>
      <c r="W117" s="278" t="s">
        <v>68</v>
      </c>
      <c r="X117" s="278"/>
      <c r="Y117" s="231">
        <v>112</v>
      </c>
      <c r="Z117" s="279" t="s">
        <v>68</v>
      </c>
      <c r="AA117" s="279"/>
      <c r="AB117" s="229">
        <v>108</v>
      </c>
      <c r="AC117" s="278" t="s">
        <v>68</v>
      </c>
      <c r="AD117" s="278"/>
      <c r="AE117" s="231">
        <v>77</v>
      </c>
      <c r="AF117" s="279" t="s">
        <v>68</v>
      </c>
      <c r="AG117" s="279"/>
      <c r="AH117" s="229">
        <v>69</v>
      </c>
      <c r="AI117" s="278" t="s">
        <v>68</v>
      </c>
      <c r="AJ117" s="278"/>
      <c r="AK117" s="231">
        <v>81</v>
      </c>
      <c r="AL117" s="279" t="s">
        <v>68</v>
      </c>
      <c r="AM117" s="279"/>
      <c r="AN117" s="229">
        <v>84</v>
      </c>
      <c r="AO117" s="278" t="s">
        <v>68</v>
      </c>
      <c r="AP117" s="278"/>
      <c r="AQ117" s="231">
        <v>118</v>
      </c>
      <c r="AR117" s="279" t="s">
        <v>68</v>
      </c>
      <c r="AS117" s="279"/>
      <c r="AT117" s="229">
        <v>120</v>
      </c>
      <c r="AU117" s="278" t="s">
        <v>68</v>
      </c>
      <c r="AV117" s="278"/>
      <c r="AW117" s="231">
        <v>132</v>
      </c>
      <c r="AX117" s="279" t="s">
        <v>68</v>
      </c>
      <c r="AY117" s="279"/>
      <c r="AZ117" s="229">
        <v>123</v>
      </c>
      <c r="BA117" s="278" t="s">
        <v>68</v>
      </c>
      <c r="BB117" s="278"/>
      <c r="BC117" s="231">
        <v>185</v>
      </c>
      <c r="BD117" s="279" t="s">
        <v>68</v>
      </c>
      <c r="BE117" s="280"/>
      <c r="BF117" s="42" t="s">
        <v>49</v>
      </c>
      <c r="BG117" s="43" t="s">
        <v>50</v>
      </c>
      <c r="BH117" s="44" t="s">
        <v>51</v>
      </c>
      <c r="BI117" s="44" t="s">
        <v>52</v>
      </c>
      <c r="BJ117" s="44" t="s">
        <v>53</v>
      </c>
    </row>
    <row r="118" spans="1:63" ht="39" customHeight="1" x14ac:dyDescent="0.2">
      <c r="A118" s="35">
        <v>113</v>
      </c>
      <c r="B118" s="35" t="s">
        <v>382</v>
      </c>
      <c r="C118" s="38" t="s">
        <v>383</v>
      </c>
      <c r="D118" s="39" t="s">
        <v>384</v>
      </c>
      <c r="E118" s="40" t="s">
        <v>332</v>
      </c>
      <c r="F118" s="41">
        <v>2</v>
      </c>
      <c r="G118" s="255">
        <f>SUM(H118+I118+J118+K118)</f>
        <v>1044.2</v>
      </c>
      <c r="H118" s="256">
        <f t="shared" si="50"/>
        <v>260</v>
      </c>
      <c r="I118" s="257">
        <f t="shared" ref="I118:I120" si="106">(V118+Y118+AB118+AE118+AH118+AK118+AN118+AQ118+AT118+AW118+AZ118+BC118)*30%</f>
        <v>287.39999999999998</v>
      </c>
      <c r="J118" s="257">
        <f t="shared" si="104"/>
        <v>287.39999999999998</v>
      </c>
      <c r="K118" s="257">
        <f t="shared" ref="K118:K120" si="107">(V118+Y118+AB118+AE118+AH118+AK118+AN118+AQ118)*30%</f>
        <v>209.4</v>
      </c>
      <c r="L118" s="277" t="s">
        <v>68</v>
      </c>
      <c r="M118" s="277"/>
      <c r="N118" s="277"/>
      <c r="O118" s="277"/>
      <c r="P118" s="277"/>
      <c r="Q118" s="277"/>
      <c r="R118" s="277"/>
      <c r="S118" s="277"/>
      <c r="T118" s="262"/>
      <c r="U118" s="262"/>
      <c r="V118" s="229">
        <v>74</v>
      </c>
      <c r="W118" s="278" t="s">
        <v>68</v>
      </c>
      <c r="X118" s="278"/>
      <c r="Y118" s="231">
        <v>16</v>
      </c>
      <c r="Z118" s="279" t="s">
        <v>68</v>
      </c>
      <c r="AA118" s="279"/>
      <c r="AB118" s="229">
        <v>124</v>
      </c>
      <c r="AC118" s="278" t="s">
        <v>68</v>
      </c>
      <c r="AD118" s="278"/>
      <c r="AE118" s="231">
        <v>62</v>
      </c>
      <c r="AF118" s="279" t="s">
        <v>68</v>
      </c>
      <c r="AG118" s="279"/>
      <c r="AH118" s="229">
        <v>66</v>
      </c>
      <c r="AI118" s="278" t="s">
        <v>68</v>
      </c>
      <c r="AJ118" s="278"/>
      <c r="AK118" s="231">
        <v>311</v>
      </c>
      <c r="AL118" s="279" t="s">
        <v>68</v>
      </c>
      <c r="AM118" s="279"/>
      <c r="AN118" s="229">
        <v>22</v>
      </c>
      <c r="AO118" s="278" t="s">
        <v>68</v>
      </c>
      <c r="AP118" s="278"/>
      <c r="AQ118" s="231">
        <v>23</v>
      </c>
      <c r="AR118" s="279" t="s">
        <v>68</v>
      </c>
      <c r="AS118" s="279"/>
      <c r="AT118" s="229">
        <v>26</v>
      </c>
      <c r="AU118" s="278" t="s">
        <v>68</v>
      </c>
      <c r="AV118" s="278"/>
      <c r="AW118" s="231">
        <v>20</v>
      </c>
      <c r="AX118" s="279" t="s">
        <v>68</v>
      </c>
      <c r="AY118" s="279"/>
      <c r="AZ118" s="229">
        <v>86</v>
      </c>
      <c r="BA118" s="278" t="s">
        <v>68</v>
      </c>
      <c r="BB118" s="278"/>
      <c r="BC118" s="231">
        <v>128</v>
      </c>
      <c r="BD118" s="279" t="s">
        <v>68</v>
      </c>
      <c r="BE118" s="280"/>
      <c r="BF118" s="42" t="s">
        <v>49</v>
      </c>
      <c r="BG118" s="43" t="s">
        <v>50</v>
      </c>
      <c r="BH118" s="44" t="s">
        <v>51</v>
      </c>
      <c r="BI118" s="44" t="s">
        <v>52</v>
      </c>
      <c r="BJ118" s="44" t="s">
        <v>53</v>
      </c>
    </row>
    <row r="119" spans="1:63" ht="38.25" x14ac:dyDescent="0.25">
      <c r="A119" s="35">
        <v>114</v>
      </c>
      <c r="B119" s="35" t="s">
        <v>385</v>
      </c>
      <c r="C119" s="38" t="s">
        <v>386</v>
      </c>
      <c r="D119" s="39" t="s">
        <v>387</v>
      </c>
      <c r="E119" s="40" t="s">
        <v>48</v>
      </c>
      <c r="F119" s="41">
        <v>18</v>
      </c>
      <c r="G119" s="255">
        <f t="shared" si="51"/>
        <v>930.59999999999991</v>
      </c>
      <c r="H119" s="256">
        <f t="shared" si="50"/>
        <v>297</v>
      </c>
      <c r="I119" s="257">
        <f t="shared" si="106"/>
        <v>240.89999999999998</v>
      </c>
      <c r="J119" s="257">
        <f t="shared" si="104"/>
        <v>240.89999999999998</v>
      </c>
      <c r="K119" s="257">
        <f t="shared" si="107"/>
        <v>151.79999999999998</v>
      </c>
      <c r="L119" s="259">
        <f t="shared" ref="L119:L121" si="108">(M119+N119+O119+P119)</f>
        <v>309.90000000000003</v>
      </c>
      <c r="M119" s="261">
        <f>SUM(AU119,AX119,BA119,BD119)</f>
        <v>120</v>
      </c>
      <c r="N119" s="261">
        <f t="shared" ref="N119:N120" si="109">(W119+Z119+AC119+AF119+AI119+AL119+AO119+AR119+AU119+AX119+BA119+BD119)*30%</f>
        <v>75.3</v>
      </c>
      <c r="O119" s="260">
        <f t="shared" ref="O119:O120" si="110">(W119+Z119+AC119+AF119+AI119+AL119+AO119+AR119+AU119+AX119+BA119+BD119)*30%</f>
        <v>75.3</v>
      </c>
      <c r="P119" s="260">
        <f t="shared" ref="P119:P120" si="111">(W119+Z119+AC119+AF119+AI119+AL119+AO119+AR119)*30%</f>
        <v>39.299999999999997</v>
      </c>
      <c r="Q119" s="260">
        <f t="shared" ref="Q119" si="112">(R119+S119+T119+U119)</f>
        <v>620.70000000000005</v>
      </c>
      <c r="R119" s="261">
        <f>SUM(AV119,AY119,BB119,BE119)</f>
        <v>177</v>
      </c>
      <c r="S119" s="260">
        <f t="shared" ref="S119:S120" si="113">(X119+AA119+AD119+AG119+AJ119+AM119+AP119+AS119+AV119+AY119+BB119+BE119)*30%</f>
        <v>165.6</v>
      </c>
      <c r="T119" s="260">
        <f t="shared" ref="T119:T120" si="114">(X119+AA119+AD119+AG119+AJ119+AM119+AP119+AS119+AV119+AY119+BB119+BE119)*30%</f>
        <v>165.6</v>
      </c>
      <c r="U119" s="260">
        <f t="shared" ref="U119:U120" si="115">(X119+AA119+AD119+AG119+AJ119+AM119+AP119+AS119)*30%</f>
        <v>112.5</v>
      </c>
      <c r="V119" s="211">
        <v>119</v>
      </c>
      <c r="W119" s="223">
        <v>52</v>
      </c>
      <c r="X119" s="224">
        <v>67</v>
      </c>
      <c r="Y119" s="214">
        <v>55</v>
      </c>
      <c r="Z119" s="225">
        <v>21</v>
      </c>
      <c r="AA119" s="226">
        <v>34</v>
      </c>
      <c r="AB119" s="211">
        <v>42</v>
      </c>
      <c r="AC119" s="223">
        <v>13</v>
      </c>
      <c r="AD119" s="224">
        <v>29</v>
      </c>
      <c r="AE119" s="214">
        <v>47</v>
      </c>
      <c r="AF119" s="225">
        <v>11</v>
      </c>
      <c r="AG119" s="226">
        <v>36</v>
      </c>
      <c r="AH119" s="211">
        <v>41</v>
      </c>
      <c r="AI119" s="223">
        <v>7</v>
      </c>
      <c r="AJ119" s="224">
        <v>34</v>
      </c>
      <c r="AK119" s="214">
        <v>33</v>
      </c>
      <c r="AL119" s="225">
        <v>4</v>
      </c>
      <c r="AM119" s="226">
        <v>29</v>
      </c>
      <c r="AN119" s="211">
        <v>123</v>
      </c>
      <c r="AO119" s="223">
        <v>14</v>
      </c>
      <c r="AP119" s="224">
        <v>109</v>
      </c>
      <c r="AQ119" s="214">
        <v>46</v>
      </c>
      <c r="AR119" s="225">
        <v>9</v>
      </c>
      <c r="AS119" s="226">
        <v>37</v>
      </c>
      <c r="AT119" s="211">
        <v>55</v>
      </c>
      <c r="AU119" s="223">
        <v>15</v>
      </c>
      <c r="AV119" s="224">
        <v>40</v>
      </c>
      <c r="AW119" s="214">
        <v>109</v>
      </c>
      <c r="AX119" s="225">
        <v>42</v>
      </c>
      <c r="AY119" s="226">
        <v>67</v>
      </c>
      <c r="AZ119" s="211">
        <v>67</v>
      </c>
      <c r="BA119" s="227">
        <v>31</v>
      </c>
      <c r="BB119" s="228">
        <v>36</v>
      </c>
      <c r="BC119" s="214">
        <v>66</v>
      </c>
      <c r="BD119" s="210">
        <v>32</v>
      </c>
      <c r="BE119" s="268">
        <v>34</v>
      </c>
      <c r="BF119" s="42" t="s">
        <v>49</v>
      </c>
      <c r="BG119" s="43" t="s">
        <v>50</v>
      </c>
      <c r="BH119" s="44" t="s">
        <v>51</v>
      </c>
      <c r="BI119" s="44" t="s">
        <v>52</v>
      </c>
      <c r="BJ119" s="44" t="s">
        <v>53</v>
      </c>
      <c r="BK119" s="45"/>
    </row>
    <row r="120" spans="1:63" ht="38.25" x14ac:dyDescent="0.25">
      <c r="A120" s="35">
        <v>115</v>
      </c>
      <c r="B120" s="35" t="s">
        <v>388</v>
      </c>
      <c r="C120" s="38" t="s">
        <v>389</v>
      </c>
      <c r="D120" s="39">
        <v>90186468</v>
      </c>
      <c r="E120" s="40" t="s">
        <v>48</v>
      </c>
      <c r="F120" s="41">
        <v>12</v>
      </c>
      <c r="G120" s="255">
        <f t="shared" si="51"/>
        <v>775.6</v>
      </c>
      <c r="H120" s="256">
        <f t="shared" si="50"/>
        <v>280</v>
      </c>
      <c r="I120" s="257">
        <f t="shared" si="106"/>
        <v>193.2</v>
      </c>
      <c r="J120" s="257">
        <f t="shared" si="104"/>
        <v>193.2</v>
      </c>
      <c r="K120" s="257">
        <f t="shared" si="107"/>
        <v>109.2</v>
      </c>
      <c r="L120" s="259">
        <f>(M120+N120+O120+P120)</f>
        <v>250.89999999999998</v>
      </c>
      <c r="M120" s="261">
        <f>SUM(AU120,AX120,BA120,BD120)</f>
        <v>109</v>
      </c>
      <c r="N120" s="261">
        <f t="shared" si="109"/>
        <v>58.199999999999996</v>
      </c>
      <c r="O120" s="260">
        <f t="shared" si="110"/>
        <v>58.199999999999996</v>
      </c>
      <c r="P120" s="260">
        <f t="shared" si="111"/>
        <v>25.5</v>
      </c>
      <c r="Q120" s="260">
        <f>(R120+S120+T120+U120)</f>
        <v>524.70000000000005</v>
      </c>
      <c r="R120" s="261">
        <f>SUM(AV120,AY120,BB120,BE120)</f>
        <v>171</v>
      </c>
      <c r="S120" s="260">
        <f t="shared" si="113"/>
        <v>135</v>
      </c>
      <c r="T120" s="260">
        <f t="shared" si="114"/>
        <v>135</v>
      </c>
      <c r="U120" s="260">
        <f t="shared" si="115"/>
        <v>83.7</v>
      </c>
      <c r="V120" s="211">
        <v>38</v>
      </c>
      <c r="W120" s="223">
        <v>17</v>
      </c>
      <c r="X120" s="224">
        <v>21</v>
      </c>
      <c r="Y120" s="214">
        <v>55</v>
      </c>
      <c r="Z120" s="225">
        <v>21</v>
      </c>
      <c r="AA120" s="226">
        <v>34</v>
      </c>
      <c r="AB120" s="211">
        <v>32</v>
      </c>
      <c r="AC120" s="223">
        <v>9</v>
      </c>
      <c r="AD120" s="224">
        <v>23</v>
      </c>
      <c r="AE120" s="214">
        <v>23</v>
      </c>
      <c r="AF120" s="225">
        <v>5</v>
      </c>
      <c r="AG120" s="226">
        <v>18</v>
      </c>
      <c r="AH120" s="211">
        <v>36</v>
      </c>
      <c r="AI120" s="223">
        <v>6</v>
      </c>
      <c r="AJ120" s="224">
        <v>30</v>
      </c>
      <c r="AK120" s="214">
        <v>48</v>
      </c>
      <c r="AL120" s="225">
        <v>6</v>
      </c>
      <c r="AM120" s="226">
        <v>42</v>
      </c>
      <c r="AN120" s="211">
        <v>55</v>
      </c>
      <c r="AO120" s="223">
        <v>6</v>
      </c>
      <c r="AP120" s="224">
        <v>49</v>
      </c>
      <c r="AQ120" s="214">
        <v>77</v>
      </c>
      <c r="AR120" s="225">
        <v>15</v>
      </c>
      <c r="AS120" s="226">
        <v>62</v>
      </c>
      <c r="AT120" s="211">
        <v>80</v>
      </c>
      <c r="AU120" s="223">
        <v>21</v>
      </c>
      <c r="AV120" s="224">
        <v>59</v>
      </c>
      <c r="AW120" s="214">
        <v>74</v>
      </c>
      <c r="AX120" s="225">
        <v>28</v>
      </c>
      <c r="AY120" s="226">
        <v>46</v>
      </c>
      <c r="AZ120" s="211">
        <v>53</v>
      </c>
      <c r="BA120" s="227">
        <v>25</v>
      </c>
      <c r="BB120" s="228">
        <v>28</v>
      </c>
      <c r="BC120" s="214">
        <v>73</v>
      </c>
      <c r="BD120" s="210">
        <v>35</v>
      </c>
      <c r="BE120" s="268">
        <v>38</v>
      </c>
      <c r="BF120" s="42" t="s">
        <v>49</v>
      </c>
      <c r="BG120" s="43" t="s">
        <v>50</v>
      </c>
      <c r="BH120" s="44" t="s">
        <v>51</v>
      </c>
      <c r="BI120" s="44" t="s">
        <v>52</v>
      </c>
      <c r="BJ120" s="44" t="s">
        <v>53</v>
      </c>
      <c r="BK120" s="45"/>
    </row>
    <row r="121" spans="1:63" ht="38.25" x14ac:dyDescent="0.25">
      <c r="A121" s="35">
        <v>116</v>
      </c>
      <c r="B121" s="35" t="s">
        <v>390</v>
      </c>
      <c r="C121" s="38" t="s">
        <v>391</v>
      </c>
      <c r="D121" s="39">
        <v>80993353</v>
      </c>
      <c r="E121" s="40" t="s">
        <v>48</v>
      </c>
      <c r="F121" s="41">
        <v>1.7</v>
      </c>
      <c r="G121" s="255">
        <f t="shared" si="51"/>
        <v>3788.8999999999996</v>
      </c>
      <c r="H121" s="256">
        <f t="shared" si="50"/>
        <v>1319</v>
      </c>
      <c r="I121" s="257">
        <f t="shared" ref="I121:I127" si="116">(V121+Y121+AB121+AE121+AH121+AK121+AN121+AQ121+AT121+AW121+AZ121+BC121)*30%</f>
        <v>955.19999999999993</v>
      </c>
      <c r="J121" s="257">
        <f t="shared" si="104"/>
        <v>955.19999999999993</v>
      </c>
      <c r="K121" s="257">
        <f t="shared" ref="K121:K127" si="117">(V121+Y121+AB121+AE121+AH121+AK121+AN121+AQ121)*30%</f>
        <v>559.5</v>
      </c>
      <c r="L121" s="259">
        <f t="shared" si="108"/>
        <v>1342.7</v>
      </c>
      <c r="M121" s="261">
        <f>SUM(AU121,AX121,BA121,BD121)</f>
        <v>545</v>
      </c>
      <c r="N121" s="261">
        <f t="shared" ref="N121" si="118">(W121+Z121+AC121+AF121+AI121+AL121+AO121+AR121+AU121+AX121+BA121+BD121)*30%</f>
        <v>320.39999999999998</v>
      </c>
      <c r="O121" s="260">
        <f t="shared" ref="O121" si="119">(W121+Z121+AC121+AF121+AI121+AL121+AO121+AR121+AU121+AX121+BA121+BD121)*30%</f>
        <v>320.39999999999998</v>
      </c>
      <c r="P121" s="260">
        <f t="shared" ref="P121" si="120">(W121+Z121+AC121+AF121+AI121+AL121+AO121+AR121)*30%</f>
        <v>156.9</v>
      </c>
      <c r="Q121" s="260">
        <f>(R121+S121+T121+U121)</f>
        <v>2446.1999999999998</v>
      </c>
      <c r="R121" s="261">
        <f>SUM(AV121,AY121,BB121,BE121)</f>
        <v>774</v>
      </c>
      <c r="S121" s="260">
        <f t="shared" ref="S121" si="121">(X121+AA121+AD121+AG121+AJ121+AM121+AP121+AS121+AV121+AY121+BB121+BE121)*30%</f>
        <v>634.79999999999995</v>
      </c>
      <c r="T121" s="260">
        <f t="shared" ref="T121" si="122">(X121+AA121+AD121+AG121+AJ121+AM121+AP121+AS121+AV121+AY121+BB121+BE121)*30%</f>
        <v>634.79999999999995</v>
      </c>
      <c r="U121" s="260">
        <f t="shared" ref="U121" si="123">(X121+AA121+AD121+AG121+AJ121+AM121+AP121+AS121)*30%</f>
        <v>402.59999999999997</v>
      </c>
      <c r="V121" s="211">
        <v>425</v>
      </c>
      <c r="W121" s="223">
        <v>187</v>
      </c>
      <c r="X121" s="224">
        <v>238</v>
      </c>
      <c r="Y121" s="214">
        <v>266</v>
      </c>
      <c r="Z121" s="225">
        <v>103</v>
      </c>
      <c r="AA121" s="226">
        <v>163</v>
      </c>
      <c r="AB121" s="211">
        <v>240</v>
      </c>
      <c r="AC121" s="223">
        <v>72</v>
      </c>
      <c r="AD121" s="224">
        <v>168</v>
      </c>
      <c r="AE121" s="214">
        <v>170</v>
      </c>
      <c r="AF121" s="225">
        <v>43</v>
      </c>
      <c r="AG121" s="226">
        <v>127</v>
      </c>
      <c r="AH121" s="211">
        <v>241</v>
      </c>
      <c r="AI121" s="223">
        <v>43</v>
      </c>
      <c r="AJ121" s="224">
        <v>198</v>
      </c>
      <c r="AK121" s="214">
        <v>145</v>
      </c>
      <c r="AL121" s="225">
        <v>17</v>
      </c>
      <c r="AM121" s="226">
        <v>128</v>
      </c>
      <c r="AN121" s="211">
        <v>161</v>
      </c>
      <c r="AO121" s="223">
        <v>17</v>
      </c>
      <c r="AP121" s="224">
        <v>144</v>
      </c>
      <c r="AQ121" s="214">
        <v>217</v>
      </c>
      <c r="AR121" s="225">
        <v>41</v>
      </c>
      <c r="AS121" s="226">
        <v>176</v>
      </c>
      <c r="AT121" s="211">
        <v>249</v>
      </c>
      <c r="AU121" s="223">
        <v>67</v>
      </c>
      <c r="AV121" s="224">
        <v>182</v>
      </c>
      <c r="AW121" s="214">
        <v>315</v>
      </c>
      <c r="AX121" s="225">
        <v>122</v>
      </c>
      <c r="AY121" s="226">
        <v>193</v>
      </c>
      <c r="AZ121" s="211">
        <v>333</v>
      </c>
      <c r="BA121" s="227">
        <v>153</v>
      </c>
      <c r="BB121" s="228">
        <v>180</v>
      </c>
      <c r="BC121" s="214">
        <v>422</v>
      </c>
      <c r="BD121" s="210">
        <v>203</v>
      </c>
      <c r="BE121" s="268">
        <v>219</v>
      </c>
      <c r="BF121" s="42" t="s">
        <v>49</v>
      </c>
      <c r="BG121" s="43" t="s">
        <v>50</v>
      </c>
      <c r="BH121" s="44" t="s">
        <v>51</v>
      </c>
      <c r="BI121" s="44" t="s">
        <v>52</v>
      </c>
      <c r="BJ121" s="44" t="s">
        <v>53</v>
      </c>
      <c r="BK121" s="45"/>
    </row>
    <row r="122" spans="1:63" ht="39" customHeight="1" x14ac:dyDescent="0.2">
      <c r="A122" s="35">
        <v>117</v>
      </c>
      <c r="B122" s="35" t="s">
        <v>392</v>
      </c>
      <c r="C122" s="38" t="s">
        <v>393</v>
      </c>
      <c r="D122" s="39">
        <v>1306026</v>
      </c>
      <c r="E122" s="40" t="s">
        <v>332</v>
      </c>
      <c r="F122" s="41">
        <v>2</v>
      </c>
      <c r="G122" s="255">
        <f t="shared" si="51"/>
        <v>3734.3</v>
      </c>
      <c r="H122" s="256">
        <f t="shared" si="50"/>
        <v>1358</v>
      </c>
      <c r="I122" s="257">
        <f t="shared" si="116"/>
        <v>927.9</v>
      </c>
      <c r="J122" s="257">
        <f t="shared" ref="J122:J127" si="124">(V122+Y122+AB122+AE122+AH122+AK122+AN122+AQ122+AT122+AW122+AZ122+BC122)*30%</f>
        <v>927.9</v>
      </c>
      <c r="K122" s="257">
        <f t="shared" si="117"/>
        <v>520.5</v>
      </c>
      <c r="L122" s="277" t="s">
        <v>68</v>
      </c>
      <c r="M122" s="282"/>
      <c r="N122" s="282"/>
      <c r="O122" s="282"/>
      <c r="P122" s="282"/>
      <c r="Q122" s="282"/>
      <c r="R122" s="282"/>
      <c r="S122" s="282"/>
      <c r="T122" s="282"/>
      <c r="U122" s="283"/>
      <c r="V122" s="229">
        <v>404</v>
      </c>
      <c r="W122" s="278" t="s">
        <v>68</v>
      </c>
      <c r="X122" s="278"/>
      <c r="Y122" s="231">
        <v>280</v>
      </c>
      <c r="Z122" s="279" t="s">
        <v>68</v>
      </c>
      <c r="AA122" s="279"/>
      <c r="AB122" s="229">
        <v>220</v>
      </c>
      <c r="AC122" s="278" t="s">
        <v>68</v>
      </c>
      <c r="AD122" s="278"/>
      <c r="AE122" s="231">
        <v>134</v>
      </c>
      <c r="AF122" s="279" t="s">
        <v>68</v>
      </c>
      <c r="AG122" s="279"/>
      <c r="AH122" s="229">
        <v>168</v>
      </c>
      <c r="AI122" s="278" t="s">
        <v>68</v>
      </c>
      <c r="AJ122" s="278"/>
      <c r="AK122" s="231">
        <v>128</v>
      </c>
      <c r="AL122" s="279" t="s">
        <v>68</v>
      </c>
      <c r="AM122" s="279"/>
      <c r="AN122" s="229">
        <v>203</v>
      </c>
      <c r="AO122" s="278" t="s">
        <v>68</v>
      </c>
      <c r="AP122" s="278"/>
      <c r="AQ122" s="231">
        <v>198</v>
      </c>
      <c r="AR122" s="279" t="s">
        <v>68</v>
      </c>
      <c r="AS122" s="279"/>
      <c r="AT122" s="229">
        <v>635</v>
      </c>
      <c r="AU122" s="278" t="s">
        <v>68</v>
      </c>
      <c r="AV122" s="278"/>
      <c r="AW122" s="231">
        <v>0</v>
      </c>
      <c r="AX122" s="279" t="s">
        <v>68</v>
      </c>
      <c r="AY122" s="279"/>
      <c r="AZ122" s="229">
        <v>354</v>
      </c>
      <c r="BA122" s="278" t="s">
        <v>68</v>
      </c>
      <c r="BB122" s="278"/>
      <c r="BC122" s="231">
        <v>369</v>
      </c>
      <c r="BD122" s="279" t="s">
        <v>68</v>
      </c>
      <c r="BE122" s="280"/>
      <c r="BF122" s="42" t="s">
        <v>49</v>
      </c>
      <c r="BG122" s="43" t="s">
        <v>50</v>
      </c>
      <c r="BH122" s="44" t="s">
        <v>51</v>
      </c>
      <c r="BI122" s="44" t="s">
        <v>52</v>
      </c>
      <c r="BJ122" s="44" t="s">
        <v>53</v>
      </c>
    </row>
    <row r="123" spans="1:63" ht="38.25" x14ac:dyDescent="0.25">
      <c r="A123" s="35">
        <v>118</v>
      </c>
      <c r="B123" s="35" t="s">
        <v>394</v>
      </c>
      <c r="C123" s="38" t="s">
        <v>395</v>
      </c>
      <c r="D123" s="39">
        <v>80970625</v>
      </c>
      <c r="E123" s="40" t="s">
        <v>48</v>
      </c>
      <c r="F123" s="41">
        <v>1</v>
      </c>
      <c r="G123" s="255">
        <f t="shared" si="51"/>
        <v>2002.8999999999999</v>
      </c>
      <c r="H123" s="256">
        <f t="shared" si="50"/>
        <v>745</v>
      </c>
      <c r="I123" s="257">
        <f t="shared" si="116"/>
        <v>493.79999999999995</v>
      </c>
      <c r="J123" s="257">
        <f t="shared" si="124"/>
        <v>493.79999999999995</v>
      </c>
      <c r="K123" s="257">
        <f t="shared" si="117"/>
        <v>270.3</v>
      </c>
      <c r="L123" s="259">
        <f t="shared" ref="L123" si="125">(M123+N123+O123+P123)</f>
        <v>636.4</v>
      </c>
      <c r="M123" s="261">
        <f>SUM(AU123,AX123,BA123,BD123)</f>
        <v>292</v>
      </c>
      <c r="N123" s="261">
        <f t="shared" ref="N123" si="126">(W123+Z123+AC123+AF123+AI123+AL123+AO123+AR123+AU123+AX123+BA123+BD123)*30%</f>
        <v>144</v>
      </c>
      <c r="O123" s="260">
        <f t="shared" ref="O123" si="127">(W123+Z123+AC123+AF123+AI123+AL123+AO123+AR123+AU123+AX123+BA123+BD123)*30%</f>
        <v>144</v>
      </c>
      <c r="P123" s="260">
        <f t="shared" ref="P123" si="128">(W123+Z123+AC123+AF123+AI123+AL123+AO123+AR123)*30%</f>
        <v>56.4</v>
      </c>
      <c r="Q123" s="260">
        <f>(R123+S123+T123+U123)</f>
        <v>1366.5</v>
      </c>
      <c r="R123" s="261">
        <f>SUM(AV123,AY123,BB123,BE123)</f>
        <v>453</v>
      </c>
      <c r="S123" s="260">
        <f t="shared" ref="S123" si="129">(X123+AA123+AD123+AG123+AJ123+AM123+AP123+AS123+AV123+AY123+BB123+BE123)*30%</f>
        <v>349.8</v>
      </c>
      <c r="T123" s="260">
        <f t="shared" ref="T123" si="130">(X123+AA123+AD123+AG123+AJ123+AM123+AP123+AS123+AV123+AY123+BB123+BE123)*30%</f>
        <v>349.8</v>
      </c>
      <c r="U123" s="260">
        <f t="shared" ref="U123" si="131">(X123+AA123+AD123+AG123+AJ123+AM123+AP123+AS123)*30%</f>
        <v>213.9</v>
      </c>
      <c r="V123" s="211">
        <v>50</v>
      </c>
      <c r="W123" s="223">
        <v>20</v>
      </c>
      <c r="X123" s="224">
        <v>30</v>
      </c>
      <c r="Y123" s="214">
        <v>50</v>
      </c>
      <c r="Z123" s="225">
        <v>20</v>
      </c>
      <c r="AA123" s="226">
        <v>30</v>
      </c>
      <c r="AB123" s="211">
        <v>50</v>
      </c>
      <c r="AC123" s="223">
        <v>20</v>
      </c>
      <c r="AD123" s="224">
        <v>30</v>
      </c>
      <c r="AE123" s="214">
        <v>50</v>
      </c>
      <c r="AF123" s="225">
        <v>20</v>
      </c>
      <c r="AG123" s="226">
        <v>30</v>
      </c>
      <c r="AH123" s="211">
        <v>50</v>
      </c>
      <c r="AI123" s="223">
        <v>20</v>
      </c>
      <c r="AJ123" s="224">
        <v>30</v>
      </c>
      <c r="AK123" s="214">
        <v>6</v>
      </c>
      <c r="AL123" s="225">
        <v>2</v>
      </c>
      <c r="AM123" s="226">
        <v>4</v>
      </c>
      <c r="AN123" s="211">
        <v>595</v>
      </c>
      <c r="AO123" s="223">
        <v>66</v>
      </c>
      <c r="AP123" s="224">
        <v>529</v>
      </c>
      <c r="AQ123" s="214">
        <v>50</v>
      </c>
      <c r="AR123" s="225">
        <v>20</v>
      </c>
      <c r="AS123" s="226">
        <v>30</v>
      </c>
      <c r="AT123" s="211">
        <v>50</v>
      </c>
      <c r="AU123" s="223">
        <v>20</v>
      </c>
      <c r="AV123" s="224">
        <v>30</v>
      </c>
      <c r="AW123" s="214">
        <v>595</v>
      </c>
      <c r="AX123" s="225">
        <v>232</v>
      </c>
      <c r="AY123" s="226">
        <v>363</v>
      </c>
      <c r="AZ123" s="211">
        <v>50</v>
      </c>
      <c r="BA123" s="227">
        <v>20</v>
      </c>
      <c r="BB123" s="228">
        <v>30</v>
      </c>
      <c r="BC123" s="214">
        <v>50</v>
      </c>
      <c r="BD123" s="210">
        <v>20</v>
      </c>
      <c r="BE123" s="268">
        <v>30</v>
      </c>
      <c r="BF123" s="42" t="s">
        <v>49</v>
      </c>
      <c r="BG123" s="43" t="s">
        <v>50</v>
      </c>
      <c r="BH123" s="44" t="s">
        <v>51</v>
      </c>
      <c r="BI123" s="44" t="s">
        <v>52</v>
      </c>
      <c r="BJ123" s="44" t="s">
        <v>53</v>
      </c>
      <c r="BK123" s="45"/>
    </row>
    <row r="124" spans="1:63" ht="38.25" customHeight="1" x14ac:dyDescent="0.2">
      <c r="A124" s="35">
        <v>119</v>
      </c>
      <c r="B124" s="35" t="s">
        <v>396</v>
      </c>
      <c r="C124" s="38" t="s">
        <v>397</v>
      </c>
      <c r="D124" s="39">
        <v>91318387</v>
      </c>
      <c r="E124" s="40" t="s">
        <v>332</v>
      </c>
      <c r="F124" s="41">
        <v>12</v>
      </c>
      <c r="G124" s="255">
        <f t="shared" si="51"/>
        <v>5746.7</v>
      </c>
      <c r="H124" s="256">
        <f t="shared" si="50"/>
        <v>2267</v>
      </c>
      <c r="I124" s="257">
        <f t="shared" si="116"/>
        <v>1386.6</v>
      </c>
      <c r="J124" s="257">
        <f t="shared" si="124"/>
        <v>1386.6</v>
      </c>
      <c r="K124" s="257">
        <f t="shared" si="117"/>
        <v>706.5</v>
      </c>
      <c r="L124" s="281" t="s">
        <v>68</v>
      </c>
      <c r="M124" s="281"/>
      <c r="N124" s="281"/>
      <c r="O124" s="281"/>
      <c r="P124" s="281"/>
      <c r="Q124" s="281"/>
      <c r="R124" s="281"/>
      <c r="S124" s="281"/>
      <c r="T124" s="281"/>
      <c r="U124" s="281"/>
      <c r="V124" s="274">
        <v>683</v>
      </c>
      <c r="W124" s="278" t="s">
        <v>68</v>
      </c>
      <c r="X124" s="278"/>
      <c r="Y124" s="231">
        <v>410</v>
      </c>
      <c r="Z124" s="279" t="s">
        <v>68</v>
      </c>
      <c r="AA124" s="279"/>
      <c r="AB124" s="229">
        <v>418</v>
      </c>
      <c r="AC124" s="278" t="s">
        <v>68</v>
      </c>
      <c r="AD124" s="278"/>
      <c r="AE124" s="231">
        <v>281</v>
      </c>
      <c r="AF124" s="279" t="s">
        <v>68</v>
      </c>
      <c r="AG124" s="279"/>
      <c r="AH124" s="229">
        <v>119</v>
      </c>
      <c r="AI124" s="278" t="s">
        <v>68</v>
      </c>
      <c r="AJ124" s="278"/>
      <c r="AK124" s="231">
        <v>267</v>
      </c>
      <c r="AL124" s="279" t="s">
        <v>68</v>
      </c>
      <c r="AM124" s="279"/>
      <c r="AN124" s="229">
        <v>70</v>
      </c>
      <c r="AO124" s="278" t="s">
        <v>68</v>
      </c>
      <c r="AP124" s="278"/>
      <c r="AQ124" s="231">
        <v>107</v>
      </c>
      <c r="AR124" s="279" t="s">
        <v>68</v>
      </c>
      <c r="AS124" s="279"/>
      <c r="AT124" s="229">
        <v>366</v>
      </c>
      <c r="AU124" s="278" t="s">
        <v>68</v>
      </c>
      <c r="AV124" s="278"/>
      <c r="AW124" s="231">
        <v>582</v>
      </c>
      <c r="AX124" s="279" t="s">
        <v>68</v>
      </c>
      <c r="AY124" s="279"/>
      <c r="AZ124" s="229">
        <v>587</v>
      </c>
      <c r="BA124" s="278" t="s">
        <v>68</v>
      </c>
      <c r="BB124" s="278"/>
      <c r="BC124" s="231">
        <v>732</v>
      </c>
      <c r="BD124" s="279" t="s">
        <v>68</v>
      </c>
      <c r="BE124" s="280"/>
      <c r="BF124" s="42" t="s">
        <v>49</v>
      </c>
      <c r="BG124" s="43" t="s">
        <v>50</v>
      </c>
      <c r="BH124" s="44" t="s">
        <v>51</v>
      </c>
      <c r="BI124" s="44" t="s">
        <v>52</v>
      </c>
      <c r="BJ124" s="44" t="s">
        <v>53</v>
      </c>
    </row>
    <row r="125" spans="1:63" ht="38.25" customHeight="1" x14ac:dyDescent="0.2">
      <c r="A125" s="35">
        <v>120</v>
      </c>
      <c r="B125" s="35" t="s">
        <v>398</v>
      </c>
      <c r="C125" s="38" t="s">
        <v>399</v>
      </c>
      <c r="D125" s="39" t="s">
        <v>400</v>
      </c>
      <c r="E125" s="40" t="s">
        <v>67</v>
      </c>
      <c r="F125" s="41">
        <v>5</v>
      </c>
      <c r="G125" s="255">
        <f t="shared" si="51"/>
        <v>357.2</v>
      </c>
      <c r="H125" s="256">
        <f t="shared" si="50"/>
        <v>113</v>
      </c>
      <c r="I125" s="257">
        <f t="shared" si="116"/>
        <v>92.7</v>
      </c>
      <c r="J125" s="257">
        <f t="shared" si="124"/>
        <v>92.7</v>
      </c>
      <c r="K125" s="257">
        <f t="shared" si="117"/>
        <v>58.8</v>
      </c>
      <c r="L125" s="281" t="s">
        <v>68</v>
      </c>
      <c r="M125" s="281"/>
      <c r="N125" s="281"/>
      <c r="O125" s="281"/>
      <c r="P125" s="281"/>
      <c r="Q125" s="281"/>
      <c r="R125" s="281"/>
      <c r="S125" s="281"/>
      <c r="T125" s="281"/>
      <c r="U125" s="281"/>
      <c r="V125" s="274">
        <v>30</v>
      </c>
      <c r="W125" s="278" t="s">
        <v>68</v>
      </c>
      <c r="X125" s="278"/>
      <c r="Y125" s="231">
        <v>31</v>
      </c>
      <c r="Z125" s="279" t="s">
        <v>68</v>
      </c>
      <c r="AA125" s="279"/>
      <c r="AB125" s="229">
        <v>28</v>
      </c>
      <c r="AC125" s="278" t="s">
        <v>68</v>
      </c>
      <c r="AD125" s="278"/>
      <c r="AE125" s="231">
        <v>2</v>
      </c>
      <c r="AF125" s="279" t="s">
        <v>68</v>
      </c>
      <c r="AG125" s="279"/>
      <c r="AH125" s="229">
        <v>12</v>
      </c>
      <c r="AI125" s="278" t="s">
        <v>68</v>
      </c>
      <c r="AJ125" s="278"/>
      <c r="AK125" s="231">
        <v>53</v>
      </c>
      <c r="AL125" s="279" t="s">
        <v>68</v>
      </c>
      <c r="AM125" s="279"/>
      <c r="AN125" s="229">
        <v>22</v>
      </c>
      <c r="AO125" s="278" t="s">
        <v>68</v>
      </c>
      <c r="AP125" s="278"/>
      <c r="AQ125" s="231">
        <v>18</v>
      </c>
      <c r="AR125" s="279" t="s">
        <v>68</v>
      </c>
      <c r="AS125" s="279"/>
      <c r="AT125" s="229">
        <v>30</v>
      </c>
      <c r="AU125" s="278" t="s">
        <v>68</v>
      </c>
      <c r="AV125" s="278"/>
      <c r="AW125" s="231">
        <v>30</v>
      </c>
      <c r="AX125" s="279" t="s">
        <v>68</v>
      </c>
      <c r="AY125" s="279"/>
      <c r="AZ125" s="229">
        <v>40</v>
      </c>
      <c r="BA125" s="278" t="s">
        <v>68</v>
      </c>
      <c r="BB125" s="278"/>
      <c r="BC125" s="231">
        <v>13</v>
      </c>
      <c r="BD125" s="279" t="s">
        <v>68</v>
      </c>
      <c r="BE125" s="280"/>
      <c r="BF125" s="42" t="s">
        <v>49</v>
      </c>
      <c r="BG125" s="43" t="s">
        <v>50</v>
      </c>
      <c r="BH125" s="44" t="s">
        <v>51</v>
      </c>
      <c r="BI125" s="44" t="s">
        <v>52</v>
      </c>
      <c r="BJ125" s="44" t="s">
        <v>53</v>
      </c>
    </row>
    <row r="126" spans="1:63" ht="38.25" customHeight="1" x14ac:dyDescent="0.2">
      <c r="A126" s="35">
        <v>121</v>
      </c>
      <c r="B126" s="35" t="s">
        <v>401</v>
      </c>
      <c r="C126" s="38" t="s">
        <v>402</v>
      </c>
      <c r="D126" s="39" t="s">
        <v>403</v>
      </c>
      <c r="E126" s="40" t="s">
        <v>67</v>
      </c>
      <c r="F126" s="41">
        <v>18</v>
      </c>
      <c r="G126" s="255">
        <f t="shared" si="51"/>
        <v>1370.8999999999999</v>
      </c>
      <c r="H126" s="256">
        <f t="shared" si="50"/>
        <v>476</v>
      </c>
      <c r="I126" s="257">
        <f t="shared" si="116"/>
        <v>345.9</v>
      </c>
      <c r="J126" s="257">
        <f t="shared" si="124"/>
        <v>345.9</v>
      </c>
      <c r="K126" s="257">
        <f t="shared" si="117"/>
        <v>203.1</v>
      </c>
      <c r="L126" s="281" t="s">
        <v>68</v>
      </c>
      <c r="M126" s="281"/>
      <c r="N126" s="281"/>
      <c r="O126" s="281"/>
      <c r="P126" s="281"/>
      <c r="Q126" s="281"/>
      <c r="R126" s="281"/>
      <c r="S126" s="281"/>
      <c r="T126" s="281"/>
      <c r="U126" s="281"/>
      <c r="V126" s="274">
        <v>137</v>
      </c>
      <c r="W126" s="278" t="s">
        <v>68</v>
      </c>
      <c r="X126" s="278"/>
      <c r="Y126" s="231">
        <v>102</v>
      </c>
      <c r="Z126" s="279" t="s">
        <v>68</v>
      </c>
      <c r="AA126" s="279"/>
      <c r="AB126" s="229">
        <v>95</v>
      </c>
      <c r="AC126" s="278" t="s">
        <v>68</v>
      </c>
      <c r="AD126" s="278"/>
      <c r="AE126" s="231">
        <v>75</v>
      </c>
      <c r="AF126" s="279" t="s">
        <v>68</v>
      </c>
      <c r="AG126" s="279"/>
      <c r="AH126" s="229">
        <v>64</v>
      </c>
      <c r="AI126" s="278" t="s">
        <v>68</v>
      </c>
      <c r="AJ126" s="278"/>
      <c r="AK126" s="231">
        <v>57</v>
      </c>
      <c r="AL126" s="279" t="s">
        <v>68</v>
      </c>
      <c r="AM126" s="279"/>
      <c r="AN126" s="229">
        <v>66</v>
      </c>
      <c r="AO126" s="278" t="s">
        <v>68</v>
      </c>
      <c r="AP126" s="278"/>
      <c r="AQ126" s="231">
        <v>81</v>
      </c>
      <c r="AR126" s="279" t="s">
        <v>68</v>
      </c>
      <c r="AS126" s="279"/>
      <c r="AT126" s="229">
        <v>96</v>
      </c>
      <c r="AU126" s="278" t="s">
        <v>68</v>
      </c>
      <c r="AV126" s="278"/>
      <c r="AW126" s="231">
        <v>117</v>
      </c>
      <c r="AX126" s="279" t="s">
        <v>68</v>
      </c>
      <c r="AY126" s="279"/>
      <c r="AZ126" s="229">
        <v>128</v>
      </c>
      <c r="BA126" s="278" t="s">
        <v>68</v>
      </c>
      <c r="BB126" s="278"/>
      <c r="BC126" s="231">
        <v>135</v>
      </c>
      <c r="BD126" s="279" t="s">
        <v>68</v>
      </c>
      <c r="BE126" s="280"/>
      <c r="BF126" s="42" t="s">
        <v>49</v>
      </c>
      <c r="BG126" s="43" t="s">
        <v>50</v>
      </c>
      <c r="BH126" s="44" t="s">
        <v>51</v>
      </c>
      <c r="BI126" s="44" t="s">
        <v>52</v>
      </c>
      <c r="BJ126" s="44" t="s">
        <v>53</v>
      </c>
    </row>
    <row r="127" spans="1:63" ht="38.25" customHeight="1" x14ac:dyDescent="0.2">
      <c r="A127" s="35">
        <v>122</v>
      </c>
      <c r="B127" s="35" t="s">
        <v>404</v>
      </c>
      <c r="C127" s="38" t="s">
        <v>405</v>
      </c>
      <c r="D127" s="39" t="s">
        <v>406</v>
      </c>
      <c r="E127" s="40" t="s">
        <v>332</v>
      </c>
      <c r="F127" s="41">
        <v>9</v>
      </c>
      <c r="G127" s="255">
        <f>SUM(H127+I127+J127+K127)</f>
        <v>6388.1</v>
      </c>
      <c r="H127" s="256">
        <f t="shared" si="50"/>
        <v>2381</v>
      </c>
      <c r="I127" s="257">
        <f t="shared" si="116"/>
        <v>1573.8</v>
      </c>
      <c r="J127" s="257">
        <f t="shared" si="124"/>
        <v>1573.8</v>
      </c>
      <c r="K127" s="257">
        <f t="shared" si="117"/>
        <v>859.5</v>
      </c>
      <c r="L127" s="281" t="s">
        <v>68</v>
      </c>
      <c r="M127" s="281"/>
      <c r="N127" s="281"/>
      <c r="O127" s="281"/>
      <c r="P127" s="281"/>
      <c r="Q127" s="281"/>
      <c r="R127" s="281"/>
      <c r="S127" s="281"/>
      <c r="T127" s="281"/>
      <c r="U127" s="281"/>
      <c r="V127" s="274">
        <v>399</v>
      </c>
      <c r="W127" s="278" t="s">
        <v>68</v>
      </c>
      <c r="X127" s="278"/>
      <c r="Y127" s="231">
        <v>255</v>
      </c>
      <c r="Z127" s="279" t="s">
        <v>68</v>
      </c>
      <c r="AA127" s="279"/>
      <c r="AB127" s="229">
        <v>300</v>
      </c>
      <c r="AC127" s="278" t="s">
        <v>68</v>
      </c>
      <c r="AD127" s="278"/>
      <c r="AE127" s="231">
        <v>375</v>
      </c>
      <c r="AF127" s="279" t="s">
        <v>68</v>
      </c>
      <c r="AG127" s="279"/>
      <c r="AH127" s="229">
        <v>320</v>
      </c>
      <c r="AI127" s="278" t="s">
        <v>68</v>
      </c>
      <c r="AJ127" s="278"/>
      <c r="AK127" s="231">
        <v>400</v>
      </c>
      <c r="AL127" s="279" t="s">
        <v>68</v>
      </c>
      <c r="AM127" s="279"/>
      <c r="AN127" s="229">
        <v>342</v>
      </c>
      <c r="AO127" s="278" t="s">
        <v>68</v>
      </c>
      <c r="AP127" s="278"/>
      <c r="AQ127" s="231">
        <v>474</v>
      </c>
      <c r="AR127" s="279" t="s">
        <v>68</v>
      </c>
      <c r="AS127" s="279"/>
      <c r="AT127" s="229">
        <v>473</v>
      </c>
      <c r="AU127" s="278" t="s">
        <v>68</v>
      </c>
      <c r="AV127" s="278"/>
      <c r="AW127" s="231">
        <v>681</v>
      </c>
      <c r="AX127" s="279" t="s">
        <v>68</v>
      </c>
      <c r="AY127" s="279"/>
      <c r="AZ127" s="229">
        <v>531</v>
      </c>
      <c r="BA127" s="278" t="s">
        <v>68</v>
      </c>
      <c r="BB127" s="278"/>
      <c r="BC127" s="231">
        <v>696</v>
      </c>
      <c r="BD127" s="279" t="s">
        <v>68</v>
      </c>
      <c r="BE127" s="280"/>
      <c r="BF127" s="42" t="s">
        <v>49</v>
      </c>
      <c r="BG127" s="43" t="s">
        <v>50</v>
      </c>
      <c r="BH127" s="44" t="s">
        <v>51</v>
      </c>
      <c r="BI127" s="44" t="s">
        <v>52</v>
      </c>
      <c r="BJ127" s="44" t="s">
        <v>53</v>
      </c>
    </row>
    <row r="128" spans="1:63" ht="38.25" customHeight="1" x14ac:dyDescent="0.2">
      <c r="A128" s="35">
        <v>123</v>
      </c>
      <c r="B128" s="35" t="s">
        <v>407</v>
      </c>
      <c r="C128" s="38" t="s">
        <v>408</v>
      </c>
      <c r="D128" s="39" t="s">
        <v>409</v>
      </c>
      <c r="E128" s="40" t="s">
        <v>410</v>
      </c>
      <c r="F128" s="41">
        <v>61</v>
      </c>
      <c r="G128" s="255">
        <f t="shared" si="51"/>
        <v>386337</v>
      </c>
      <c r="H128" s="256">
        <f t="shared" si="50"/>
        <v>45669</v>
      </c>
      <c r="I128" s="257">
        <f>(V128+Y128+AB128+AE128+AH128+AK128+AN128+AQ128+AT128+AW128+AZ128+BC128)</f>
        <v>128779</v>
      </c>
      <c r="J128" s="257">
        <f>(V128+Y128+AB128+AE128+AH128+AK128+AN128+AQ128+AT128+AW128+AZ128+BC128)</f>
        <v>128779</v>
      </c>
      <c r="K128" s="257">
        <f>(V128+Y128+AB128+AE128+AH128+AK128+AN128+AQ128)</f>
        <v>83110</v>
      </c>
      <c r="L128" s="281" t="s">
        <v>68</v>
      </c>
      <c r="M128" s="281"/>
      <c r="N128" s="281"/>
      <c r="O128" s="281"/>
      <c r="P128" s="281"/>
      <c r="Q128" s="281"/>
      <c r="R128" s="281"/>
      <c r="S128" s="281"/>
      <c r="T128" s="281"/>
      <c r="U128" s="281"/>
      <c r="V128" s="274">
        <v>10384</v>
      </c>
      <c r="W128" s="278" t="s">
        <v>68</v>
      </c>
      <c r="X128" s="278"/>
      <c r="Y128" s="231">
        <v>11470</v>
      </c>
      <c r="Z128" s="279" t="s">
        <v>68</v>
      </c>
      <c r="AA128" s="279"/>
      <c r="AB128" s="229">
        <v>9939</v>
      </c>
      <c r="AC128" s="278" t="s">
        <v>68</v>
      </c>
      <c r="AD128" s="278"/>
      <c r="AE128" s="231">
        <v>9632</v>
      </c>
      <c r="AF128" s="279" t="s">
        <v>68</v>
      </c>
      <c r="AG128" s="279"/>
      <c r="AH128" s="229">
        <v>9779</v>
      </c>
      <c r="AI128" s="278" t="s">
        <v>68</v>
      </c>
      <c r="AJ128" s="278"/>
      <c r="AK128" s="231">
        <v>10935</v>
      </c>
      <c r="AL128" s="279" t="s">
        <v>68</v>
      </c>
      <c r="AM128" s="279"/>
      <c r="AN128" s="229">
        <v>10905</v>
      </c>
      <c r="AO128" s="278" t="s">
        <v>68</v>
      </c>
      <c r="AP128" s="278"/>
      <c r="AQ128" s="231">
        <v>10066</v>
      </c>
      <c r="AR128" s="279" t="s">
        <v>68</v>
      </c>
      <c r="AS128" s="279"/>
      <c r="AT128" s="229">
        <v>11196</v>
      </c>
      <c r="AU128" s="278" t="s">
        <v>68</v>
      </c>
      <c r="AV128" s="278"/>
      <c r="AW128" s="231">
        <v>11167</v>
      </c>
      <c r="AX128" s="279" t="s">
        <v>68</v>
      </c>
      <c r="AY128" s="279"/>
      <c r="AZ128" s="229">
        <v>11125</v>
      </c>
      <c r="BA128" s="278" t="s">
        <v>68</v>
      </c>
      <c r="BB128" s="278"/>
      <c r="BC128" s="231">
        <v>12181</v>
      </c>
      <c r="BD128" s="279" t="s">
        <v>68</v>
      </c>
      <c r="BE128" s="280"/>
      <c r="BF128" s="42" t="s">
        <v>132</v>
      </c>
      <c r="BG128" s="43" t="s">
        <v>50</v>
      </c>
      <c r="BH128" s="44" t="s">
        <v>51</v>
      </c>
      <c r="BI128" s="44" t="s">
        <v>52</v>
      </c>
      <c r="BJ128" s="44" t="s">
        <v>53</v>
      </c>
    </row>
    <row r="129" spans="1:62" ht="38.25" customHeight="1" x14ac:dyDescent="0.2">
      <c r="A129" s="35">
        <v>124</v>
      </c>
      <c r="B129" s="35" t="s">
        <v>411</v>
      </c>
      <c r="C129" s="38" t="s">
        <v>412</v>
      </c>
      <c r="D129" s="39" t="s">
        <v>413</v>
      </c>
      <c r="E129" s="40" t="s">
        <v>410</v>
      </c>
      <c r="F129" s="41">
        <v>62</v>
      </c>
      <c r="G129" s="255">
        <f t="shared" si="51"/>
        <v>23955</v>
      </c>
      <c r="H129" s="256">
        <f t="shared" si="50"/>
        <v>3426</v>
      </c>
      <c r="I129" s="257">
        <f>(V129+Y129+AB129+AE129+AH129+AK129+AN129+AQ129+AT129+AW129+AZ129+BC129)</f>
        <v>7985</v>
      </c>
      <c r="J129" s="257">
        <f>(V129+Y129+AB129+AE129+AH129+AK129+AN129+AQ129+AT129+AW129+AZ129+BC129)</f>
        <v>7985</v>
      </c>
      <c r="K129" s="257">
        <f>(V129+Y129+AB129+AE129+AH129+AK129+AN129+AQ129)</f>
        <v>4559</v>
      </c>
      <c r="L129" s="281" t="s">
        <v>68</v>
      </c>
      <c r="M129" s="281"/>
      <c r="N129" s="281"/>
      <c r="O129" s="281"/>
      <c r="P129" s="281"/>
      <c r="Q129" s="281"/>
      <c r="R129" s="281"/>
      <c r="S129" s="281"/>
      <c r="T129" s="281"/>
      <c r="U129" s="281"/>
      <c r="V129" s="274">
        <v>896</v>
      </c>
      <c r="W129" s="278" t="s">
        <v>68</v>
      </c>
      <c r="X129" s="278"/>
      <c r="Y129" s="231">
        <v>856</v>
      </c>
      <c r="Z129" s="279" t="s">
        <v>68</v>
      </c>
      <c r="AA129" s="279"/>
      <c r="AB129" s="229">
        <v>690</v>
      </c>
      <c r="AC129" s="278" t="s">
        <v>68</v>
      </c>
      <c r="AD129" s="278"/>
      <c r="AE129" s="231">
        <v>498</v>
      </c>
      <c r="AF129" s="279" t="s">
        <v>68</v>
      </c>
      <c r="AG129" s="279"/>
      <c r="AH129" s="229">
        <v>495</v>
      </c>
      <c r="AI129" s="278" t="s">
        <v>68</v>
      </c>
      <c r="AJ129" s="278"/>
      <c r="AK129" s="231">
        <v>581</v>
      </c>
      <c r="AL129" s="279" t="s">
        <v>68</v>
      </c>
      <c r="AM129" s="279"/>
      <c r="AN129" s="229"/>
      <c r="AO129" s="278" t="s">
        <v>68</v>
      </c>
      <c r="AP129" s="278"/>
      <c r="AQ129" s="231">
        <v>543</v>
      </c>
      <c r="AR129" s="279" t="s">
        <v>68</v>
      </c>
      <c r="AS129" s="279"/>
      <c r="AT129" s="229">
        <v>698</v>
      </c>
      <c r="AU129" s="278" t="s">
        <v>68</v>
      </c>
      <c r="AV129" s="278"/>
      <c r="AW129" s="231">
        <v>807</v>
      </c>
      <c r="AX129" s="279" t="s">
        <v>68</v>
      </c>
      <c r="AY129" s="279"/>
      <c r="AZ129" s="229">
        <v>1022</v>
      </c>
      <c r="BA129" s="278" t="s">
        <v>68</v>
      </c>
      <c r="BB129" s="278"/>
      <c r="BC129" s="231">
        <v>899</v>
      </c>
      <c r="BD129" s="279" t="s">
        <v>68</v>
      </c>
      <c r="BE129" s="280"/>
      <c r="BF129" s="42" t="s">
        <v>132</v>
      </c>
      <c r="BG129" s="43" t="s">
        <v>50</v>
      </c>
      <c r="BH129" s="44" t="s">
        <v>51</v>
      </c>
      <c r="BI129" s="44" t="s">
        <v>52</v>
      </c>
      <c r="BJ129" s="44" t="s">
        <v>53</v>
      </c>
    </row>
    <row r="130" spans="1:62" ht="38.25" customHeight="1" x14ac:dyDescent="0.2">
      <c r="A130" s="35">
        <v>125</v>
      </c>
      <c r="B130" s="35" t="s">
        <v>414</v>
      </c>
      <c r="C130" s="38" t="s">
        <v>415</v>
      </c>
      <c r="D130" s="39" t="s">
        <v>416</v>
      </c>
      <c r="E130" s="40" t="s">
        <v>410</v>
      </c>
      <c r="F130" s="41">
        <v>135</v>
      </c>
      <c r="G130" s="255">
        <f t="shared" si="51"/>
        <v>219633</v>
      </c>
      <c r="H130" s="256">
        <f t="shared" si="50"/>
        <v>21540</v>
      </c>
      <c r="I130" s="257">
        <f t="shared" ref="I130:I131" si="132">(V130+Y130+AB130+AE130+AH130+AK130+AN130+AQ130+AT130+AW130+AZ130+BC130)</f>
        <v>73211</v>
      </c>
      <c r="J130" s="257">
        <f t="shared" ref="J130:J131" si="133">(V130+Y130+AB130+AE130+AH130+AK130+AN130+AQ130+AT130+AW130+AZ130+BC130)</f>
        <v>73211</v>
      </c>
      <c r="K130" s="257">
        <f t="shared" ref="K130:K131" si="134">(V130+Y130+AB130+AE130+AH130+AK130+AN130+AQ130)</f>
        <v>51671</v>
      </c>
      <c r="L130" s="281" t="s">
        <v>68</v>
      </c>
      <c r="M130" s="281"/>
      <c r="N130" s="281"/>
      <c r="O130" s="281"/>
      <c r="P130" s="281"/>
      <c r="Q130" s="281"/>
      <c r="R130" s="281"/>
      <c r="S130" s="281"/>
      <c r="T130" s="281"/>
      <c r="U130" s="281"/>
      <c r="V130" s="274">
        <v>10936</v>
      </c>
      <c r="W130" s="278" t="s">
        <v>68</v>
      </c>
      <c r="X130" s="278"/>
      <c r="Y130" s="231">
        <v>12805</v>
      </c>
      <c r="Z130" s="279" t="s">
        <v>68</v>
      </c>
      <c r="AA130" s="279"/>
      <c r="AB130" s="229">
        <v>7916</v>
      </c>
      <c r="AC130" s="278" t="s">
        <v>68</v>
      </c>
      <c r="AD130" s="278"/>
      <c r="AE130" s="231">
        <v>5596</v>
      </c>
      <c r="AF130" s="279" t="s">
        <v>68</v>
      </c>
      <c r="AG130" s="279"/>
      <c r="AH130" s="229">
        <v>4358</v>
      </c>
      <c r="AI130" s="278" t="s">
        <v>68</v>
      </c>
      <c r="AJ130" s="278"/>
      <c r="AK130" s="231">
        <v>2245</v>
      </c>
      <c r="AL130" s="279" t="s">
        <v>68</v>
      </c>
      <c r="AM130" s="279"/>
      <c r="AN130" s="229">
        <v>2980</v>
      </c>
      <c r="AO130" s="278" t="s">
        <v>68</v>
      </c>
      <c r="AP130" s="278"/>
      <c r="AQ130" s="231">
        <v>4835</v>
      </c>
      <c r="AR130" s="279" t="s">
        <v>68</v>
      </c>
      <c r="AS130" s="279"/>
      <c r="AT130" s="229">
        <v>5579</v>
      </c>
      <c r="AU130" s="278" t="s">
        <v>68</v>
      </c>
      <c r="AV130" s="278"/>
      <c r="AW130" s="231">
        <v>5763</v>
      </c>
      <c r="AX130" s="279" t="s">
        <v>68</v>
      </c>
      <c r="AY130" s="279"/>
      <c r="AZ130" s="229">
        <v>5379</v>
      </c>
      <c r="BA130" s="278" t="s">
        <v>68</v>
      </c>
      <c r="BB130" s="278"/>
      <c r="BC130" s="231">
        <v>4819</v>
      </c>
      <c r="BD130" s="279" t="s">
        <v>68</v>
      </c>
      <c r="BE130" s="280"/>
      <c r="BF130" s="42" t="s">
        <v>132</v>
      </c>
      <c r="BG130" s="43" t="s">
        <v>50</v>
      </c>
      <c r="BH130" s="44" t="s">
        <v>51</v>
      </c>
      <c r="BI130" s="44" t="s">
        <v>52</v>
      </c>
      <c r="BJ130" s="44" t="s">
        <v>53</v>
      </c>
    </row>
    <row r="131" spans="1:62" ht="39" customHeight="1" x14ac:dyDescent="0.2">
      <c r="A131" s="35">
        <v>126</v>
      </c>
      <c r="B131" s="35" t="s">
        <v>417</v>
      </c>
      <c r="C131" s="38" t="s">
        <v>418</v>
      </c>
      <c r="D131" s="39" t="s">
        <v>419</v>
      </c>
      <c r="E131" s="40" t="s">
        <v>410</v>
      </c>
      <c r="F131" s="41">
        <v>50</v>
      </c>
      <c r="G131" s="255">
        <f t="shared" si="51"/>
        <v>52842</v>
      </c>
      <c r="H131" s="256">
        <f t="shared" si="50"/>
        <v>7528</v>
      </c>
      <c r="I131" s="257">
        <f t="shared" si="132"/>
        <v>17614</v>
      </c>
      <c r="J131" s="257">
        <f t="shared" si="133"/>
        <v>17614</v>
      </c>
      <c r="K131" s="257">
        <f t="shared" si="134"/>
        <v>10086</v>
      </c>
      <c r="L131" s="281" t="s">
        <v>68</v>
      </c>
      <c r="M131" s="281"/>
      <c r="N131" s="281"/>
      <c r="O131" s="281"/>
      <c r="P131" s="281"/>
      <c r="Q131" s="281"/>
      <c r="R131" s="281"/>
      <c r="S131" s="281"/>
      <c r="T131" s="281"/>
      <c r="U131" s="281"/>
      <c r="V131" s="274">
        <v>919</v>
      </c>
      <c r="W131" s="278" t="s">
        <v>68</v>
      </c>
      <c r="X131" s="278"/>
      <c r="Y131" s="231">
        <v>1377</v>
      </c>
      <c r="Z131" s="279" t="s">
        <v>68</v>
      </c>
      <c r="AA131" s="279"/>
      <c r="AB131" s="229">
        <v>1016</v>
      </c>
      <c r="AC131" s="278" t="s">
        <v>68</v>
      </c>
      <c r="AD131" s="278"/>
      <c r="AE131" s="231">
        <v>1001</v>
      </c>
      <c r="AF131" s="279" t="s">
        <v>68</v>
      </c>
      <c r="AG131" s="279"/>
      <c r="AH131" s="229">
        <v>3275</v>
      </c>
      <c r="AI131" s="278" t="s">
        <v>68</v>
      </c>
      <c r="AJ131" s="278"/>
      <c r="AK131" s="231">
        <v>843</v>
      </c>
      <c r="AL131" s="279" t="s">
        <v>68</v>
      </c>
      <c r="AM131" s="279"/>
      <c r="AN131" s="229">
        <v>587</v>
      </c>
      <c r="AO131" s="278" t="s">
        <v>68</v>
      </c>
      <c r="AP131" s="278"/>
      <c r="AQ131" s="231">
        <v>1068</v>
      </c>
      <c r="AR131" s="279" t="s">
        <v>68</v>
      </c>
      <c r="AS131" s="279"/>
      <c r="AT131" s="229">
        <v>1490</v>
      </c>
      <c r="AU131" s="278" t="s">
        <v>68</v>
      </c>
      <c r="AV131" s="278"/>
      <c r="AW131" s="231">
        <v>2031</v>
      </c>
      <c r="AX131" s="279" t="s">
        <v>68</v>
      </c>
      <c r="AY131" s="279"/>
      <c r="AZ131" s="229">
        <v>1925</v>
      </c>
      <c r="BA131" s="278" t="s">
        <v>68</v>
      </c>
      <c r="BB131" s="278"/>
      <c r="BC131" s="231">
        <v>2082</v>
      </c>
      <c r="BD131" s="279" t="s">
        <v>68</v>
      </c>
      <c r="BE131" s="280"/>
      <c r="BF131" s="42" t="s">
        <v>132</v>
      </c>
      <c r="BG131" s="43" t="s">
        <v>50</v>
      </c>
      <c r="BH131" s="44" t="s">
        <v>51</v>
      </c>
      <c r="BI131" s="44" t="s">
        <v>52</v>
      </c>
      <c r="BJ131" s="44" t="s">
        <v>53</v>
      </c>
    </row>
    <row r="132" spans="1:62" ht="38.25" x14ac:dyDescent="0.25">
      <c r="A132" s="35">
        <v>127</v>
      </c>
      <c r="B132" s="35" t="s">
        <v>420</v>
      </c>
      <c r="C132" s="38" t="s">
        <v>421</v>
      </c>
      <c r="D132" s="39" t="s">
        <v>422</v>
      </c>
      <c r="E132" s="40" t="s">
        <v>423</v>
      </c>
      <c r="F132" s="41">
        <v>12</v>
      </c>
      <c r="G132" s="255">
        <f t="shared" si="51"/>
        <v>15058.800000000001</v>
      </c>
      <c r="H132" s="256">
        <f t="shared" si="50"/>
        <v>5301</v>
      </c>
      <c r="I132" s="257">
        <f t="shared" ref="I132:I136" si="135">(V132+Y132+AB132+AE132+AH132+AK132+AN132+AQ132+AT132+AW132+AZ132+BC132)*30%</f>
        <v>3782.7</v>
      </c>
      <c r="J132" s="257">
        <f t="shared" ref="J132:J136" si="136">(V132+Y132+AB132+AE132+AH132+AK132+AN132+AQ132+AT132+AW132+AZ132+BC132)*30%</f>
        <v>3782.7</v>
      </c>
      <c r="K132" s="257">
        <f t="shared" ref="K132:K136" si="137">(V132+Y132+AB132+AE132+AH132+AK132+AN132+AQ132)*30%</f>
        <v>2192.4</v>
      </c>
      <c r="L132" s="259">
        <f t="shared" ref="L132:L134" si="138">(M132+N132+O132+P132)</f>
        <v>5464.0999999999995</v>
      </c>
      <c r="M132" s="261">
        <f>SUM(AU132,AX132,BA132,BD132)</f>
        <v>2177</v>
      </c>
      <c r="N132" s="261">
        <f t="shared" ref="N132:N134" si="139">(W132+Z132+AC132+AF132+AI132+AL132+AO132+AR132+AU132+AX132+BA132+BD132)*30%</f>
        <v>1313.3999999999999</v>
      </c>
      <c r="O132" s="260">
        <f t="shared" ref="O132:O134" si="140">(W132+Z132+AC132+AF132+AI132+AL132+AO132+AR132+AU132+AX132+BA132+BD132)*30%</f>
        <v>1313.3999999999999</v>
      </c>
      <c r="P132" s="260">
        <f t="shared" ref="P132:P134" si="141">(W132+Z132+AC132+AF132+AI132+AL132+AO132+AR132)*30%</f>
        <v>660.3</v>
      </c>
      <c r="Q132" s="260">
        <f t="shared" ref="Q132:Q134" si="142">(R132+S132+T132+U132)</f>
        <v>9594.6999999999989</v>
      </c>
      <c r="R132" s="261">
        <f>SUM(AV132,AY132,BB132,BE132)</f>
        <v>3124</v>
      </c>
      <c r="S132" s="260">
        <f t="shared" ref="S132:S134" si="143">(X132+AA132+AD132+AG132+AJ132+AM132+AP132+AS132+AV132+AY132+BB132+BE132)*30%</f>
        <v>2469.2999999999997</v>
      </c>
      <c r="T132" s="260">
        <f t="shared" ref="T132:T134" si="144">(X132+AA132+AD132+AG132+AJ132+AM132+AP132+AS132+AV132+AY132+BB132+BE132)*30%</f>
        <v>2469.2999999999997</v>
      </c>
      <c r="U132" s="260">
        <f t="shared" ref="U132:U134" si="145">(X132+AA132+AD132+AG132+AJ132+AM132+AP132+AS132)*30%</f>
        <v>1532.1</v>
      </c>
      <c r="V132" s="211">
        <v>2333</v>
      </c>
      <c r="W132" s="223">
        <v>1026</v>
      </c>
      <c r="X132" s="224">
        <v>1307</v>
      </c>
      <c r="Y132" s="214">
        <v>929</v>
      </c>
      <c r="Z132" s="225">
        <v>362</v>
      </c>
      <c r="AA132" s="226">
        <v>567</v>
      </c>
      <c r="AB132" s="211">
        <v>669</v>
      </c>
      <c r="AC132" s="223">
        <v>200</v>
      </c>
      <c r="AD132" s="224">
        <v>469</v>
      </c>
      <c r="AE132" s="214">
        <v>777</v>
      </c>
      <c r="AF132" s="225">
        <v>194</v>
      </c>
      <c r="AG132" s="226">
        <v>583</v>
      </c>
      <c r="AH132" s="211">
        <v>841</v>
      </c>
      <c r="AI132" s="223">
        <v>151</v>
      </c>
      <c r="AJ132" s="224">
        <v>690</v>
      </c>
      <c r="AK132" s="214">
        <v>356</v>
      </c>
      <c r="AL132" s="225">
        <v>42</v>
      </c>
      <c r="AM132" s="226">
        <v>314</v>
      </c>
      <c r="AN132" s="211">
        <v>502</v>
      </c>
      <c r="AO132" s="223">
        <v>55</v>
      </c>
      <c r="AP132" s="224">
        <v>447</v>
      </c>
      <c r="AQ132" s="214">
        <v>901</v>
      </c>
      <c r="AR132" s="225">
        <v>171</v>
      </c>
      <c r="AS132" s="226">
        <v>730</v>
      </c>
      <c r="AT132" s="211">
        <v>1059</v>
      </c>
      <c r="AU132" s="223">
        <v>285</v>
      </c>
      <c r="AV132" s="224">
        <v>774</v>
      </c>
      <c r="AW132" s="214">
        <v>1290</v>
      </c>
      <c r="AX132" s="225">
        <v>503</v>
      </c>
      <c r="AY132" s="226">
        <v>787</v>
      </c>
      <c r="AZ132" s="211">
        <v>1420</v>
      </c>
      <c r="BA132" s="227">
        <v>653</v>
      </c>
      <c r="BB132" s="228">
        <v>767</v>
      </c>
      <c r="BC132" s="214">
        <v>1532</v>
      </c>
      <c r="BD132" s="236">
        <v>736</v>
      </c>
      <c r="BE132" s="269">
        <v>796</v>
      </c>
      <c r="BF132" s="42" t="s">
        <v>49</v>
      </c>
      <c r="BG132" s="43" t="s">
        <v>50</v>
      </c>
      <c r="BH132" s="44" t="s">
        <v>51</v>
      </c>
      <c r="BI132" s="44" t="s">
        <v>52</v>
      </c>
      <c r="BJ132" s="44" t="s">
        <v>53</v>
      </c>
    </row>
    <row r="133" spans="1:62" ht="38.25" x14ac:dyDescent="0.25">
      <c r="A133" s="35">
        <v>128</v>
      </c>
      <c r="B133" s="35" t="s">
        <v>424</v>
      </c>
      <c r="C133" s="38" t="s">
        <v>425</v>
      </c>
      <c r="D133" s="39">
        <v>40588150</v>
      </c>
      <c r="E133" s="40" t="s">
        <v>102</v>
      </c>
      <c r="F133" s="41">
        <v>35</v>
      </c>
      <c r="G133" s="255">
        <f>SUM(H133+I133+J133+K133)</f>
        <v>7336.2000000000007</v>
      </c>
      <c r="H133" s="256">
        <f t="shared" si="50"/>
        <v>2982</v>
      </c>
      <c r="I133" s="257">
        <f t="shared" si="135"/>
        <v>1749.6</v>
      </c>
      <c r="J133" s="257">
        <f t="shared" si="136"/>
        <v>1749.6</v>
      </c>
      <c r="K133" s="257">
        <f t="shared" si="137"/>
        <v>855</v>
      </c>
      <c r="L133" s="259">
        <f t="shared" si="138"/>
        <v>2391.4</v>
      </c>
      <c r="M133" s="261">
        <f>SUM(AU133,AX133,BA133,BD133)</f>
        <v>1102</v>
      </c>
      <c r="N133" s="261">
        <f t="shared" si="139"/>
        <v>540</v>
      </c>
      <c r="O133" s="260">
        <f t="shared" si="140"/>
        <v>540</v>
      </c>
      <c r="P133" s="260">
        <f t="shared" si="141"/>
        <v>209.4</v>
      </c>
      <c r="Q133" s="260">
        <f t="shared" si="142"/>
        <v>4944.8</v>
      </c>
      <c r="R133" s="261">
        <f>SUM(AV133,AY133,BB133,BE133)</f>
        <v>1880</v>
      </c>
      <c r="S133" s="260">
        <f t="shared" si="143"/>
        <v>1209.5999999999999</v>
      </c>
      <c r="T133" s="260">
        <f t="shared" si="144"/>
        <v>1209.5999999999999</v>
      </c>
      <c r="U133" s="260">
        <f t="shared" si="145"/>
        <v>645.6</v>
      </c>
      <c r="V133" s="211">
        <v>330</v>
      </c>
      <c r="W133" s="223">
        <v>145</v>
      </c>
      <c r="X133" s="224">
        <v>185</v>
      </c>
      <c r="Y133" s="214">
        <v>341</v>
      </c>
      <c r="Z133" s="225">
        <v>132</v>
      </c>
      <c r="AA133" s="226">
        <v>209</v>
      </c>
      <c r="AB133" s="211">
        <v>395</v>
      </c>
      <c r="AC133" s="223">
        <v>118</v>
      </c>
      <c r="AD133" s="224">
        <v>277</v>
      </c>
      <c r="AE133" s="214">
        <v>341</v>
      </c>
      <c r="AF133" s="225">
        <v>85</v>
      </c>
      <c r="AG133" s="226">
        <v>256</v>
      </c>
      <c r="AH133" s="211">
        <v>297</v>
      </c>
      <c r="AI133" s="223">
        <v>53</v>
      </c>
      <c r="AJ133" s="224">
        <v>244</v>
      </c>
      <c r="AK133" s="214">
        <v>323</v>
      </c>
      <c r="AL133" s="225">
        <v>38</v>
      </c>
      <c r="AM133" s="226">
        <v>285</v>
      </c>
      <c r="AN133" s="211">
        <v>382</v>
      </c>
      <c r="AO133" s="223">
        <v>42</v>
      </c>
      <c r="AP133" s="224">
        <v>340</v>
      </c>
      <c r="AQ133" s="214">
        <v>441</v>
      </c>
      <c r="AR133" s="225">
        <v>85</v>
      </c>
      <c r="AS133" s="226">
        <v>356</v>
      </c>
      <c r="AT133" s="211">
        <v>1282</v>
      </c>
      <c r="AU133" s="223">
        <v>346</v>
      </c>
      <c r="AV133" s="224">
        <v>936</v>
      </c>
      <c r="AW133" s="214">
        <v>525</v>
      </c>
      <c r="AX133" s="225">
        <v>204</v>
      </c>
      <c r="AY133" s="226">
        <v>321</v>
      </c>
      <c r="AZ133" s="211">
        <v>562</v>
      </c>
      <c r="BA133" s="227">
        <v>258</v>
      </c>
      <c r="BB133" s="228">
        <v>304</v>
      </c>
      <c r="BC133" s="214">
        <v>613</v>
      </c>
      <c r="BD133" s="236">
        <v>294</v>
      </c>
      <c r="BE133" s="269">
        <v>319</v>
      </c>
      <c r="BF133" s="42" t="s">
        <v>49</v>
      </c>
      <c r="BG133" s="43" t="s">
        <v>50</v>
      </c>
      <c r="BH133" s="44" t="s">
        <v>51</v>
      </c>
      <c r="BI133" s="44" t="s">
        <v>52</v>
      </c>
      <c r="BJ133" s="44" t="s">
        <v>53</v>
      </c>
    </row>
    <row r="134" spans="1:62" ht="38.25" x14ac:dyDescent="0.25">
      <c r="A134" s="35">
        <v>129</v>
      </c>
      <c r="B134" s="35" t="s">
        <v>426</v>
      </c>
      <c r="C134" s="38" t="s">
        <v>427</v>
      </c>
      <c r="D134" s="39">
        <v>40588138</v>
      </c>
      <c r="E134" s="40" t="s">
        <v>102</v>
      </c>
      <c r="F134" s="41">
        <v>8</v>
      </c>
      <c r="G134" s="255">
        <f t="shared" si="51"/>
        <v>772.6</v>
      </c>
      <c r="H134" s="256">
        <f t="shared" ref="H134:H197" si="146">(AT134+AW134+AZ134+BC134)</f>
        <v>304</v>
      </c>
      <c r="I134" s="257">
        <f t="shared" si="135"/>
        <v>186.6</v>
      </c>
      <c r="J134" s="257">
        <f t="shared" si="136"/>
        <v>186.6</v>
      </c>
      <c r="K134" s="257">
        <f t="shared" si="137"/>
        <v>95.399999999999991</v>
      </c>
      <c r="L134" s="259">
        <f t="shared" si="138"/>
        <v>267.2</v>
      </c>
      <c r="M134" s="261">
        <f>SUM(AU134,AX134,BA134,BD134)</f>
        <v>122</v>
      </c>
      <c r="N134" s="261">
        <f t="shared" si="139"/>
        <v>60.599999999999994</v>
      </c>
      <c r="O134" s="260">
        <f t="shared" si="140"/>
        <v>60.599999999999994</v>
      </c>
      <c r="P134" s="260">
        <f t="shared" si="141"/>
        <v>24</v>
      </c>
      <c r="Q134" s="260">
        <f t="shared" si="142"/>
        <v>505.4</v>
      </c>
      <c r="R134" s="261">
        <f>SUM(AV134,AY134,BB134,BE134)</f>
        <v>182</v>
      </c>
      <c r="S134" s="260">
        <f t="shared" si="143"/>
        <v>126</v>
      </c>
      <c r="T134" s="260">
        <f t="shared" si="144"/>
        <v>126</v>
      </c>
      <c r="U134" s="260">
        <f t="shared" si="145"/>
        <v>71.399999999999991</v>
      </c>
      <c r="V134" s="211">
        <v>34</v>
      </c>
      <c r="W134" s="223">
        <v>15</v>
      </c>
      <c r="X134" s="224">
        <v>19</v>
      </c>
      <c r="Y134" s="214">
        <v>28</v>
      </c>
      <c r="Z134" s="225">
        <v>10</v>
      </c>
      <c r="AA134" s="226">
        <v>18</v>
      </c>
      <c r="AB134" s="211">
        <v>47</v>
      </c>
      <c r="AC134" s="223">
        <v>14</v>
      </c>
      <c r="AD134" s="224">
        <v>33</v>
      </c>
      <c r="AE134" s="214">
        <v>40</v>
      </c>
      <c r="AF134" s="225">
        <v>10</v>
      </c>
      <c r="AG134" s="226">
        <v>30</v>
      </c>
      <c r="AH134" s="211">
        <v>34</v>
      </c>
      <c r="AI134" s="223">
        <v>6</v>
      </c>
      <c r="AJ134" s="224">
        <v>28</v>
      </c>
      <c r="AK134" s="214">
        <v>37</v>
      </c>
      <c r="AL134" s="225">
        <v>4</v>
      </c>
      <c r="AM134" s="226">
        <v>33</v>
      </c>
      <c r="AN134" s="211">
        <v>45</v>
      </c>
      <c r="AO134" s="223">
        <v>5</v>
      </c>
      <c r="AP134" s="224">
        <v>40</v>
      </c>
      <c r="AQ134" s="214">
        <v>53</v>
      </c>
      <c r="AR134" s="225">
        <v>16</v>
      </c>
      <c r="AS134" s="226">
        <v>37</v>
      </c>
      <c r="AT134" s="211">
        <v>67</v>
      </c>
      <c r="AU134" s="223">
        <v>18</v>
      </c>
      <c r="AV134" s="224">
        <v>49</v>
      </c>
      <c r="AW134" s="214">
        <v>80</v>
      </c>
      <c r="AX134" s="225">
        <v>31</v>
      </c>
      <c r="AY134" s="226">
        <v>49</v>
      </c>
      <c r="AZ134" s="211">
        <v>81</v>
      </c>
      <c r="BA134" s="227">
        <v>37</v>
      </c>
      <c r="BB134" s="228">
        <v>44</v>
      </c>
      <c r="BC134" s="214">
        <v>76</v>
      </c>
      <c r="BD134" s="236">
        <v>36</v>
      </c>
      <c r="BE134" s="269">
        <v>40</v>
      </c>
      <c r="BF134" s="42" t="s">
        <v>49</v>
      </c>
      <c r="BG134" s="43" t="s">
        <v>50</v>
      </c>
      <c r="BH134" s="44" t="s">
        <v>51</v>
      </c>
      <c r="BI134" s="44" t="s">
        <v>52</v>
      </c>
      <c r="BJ134" s="44" t="s">
        <v>53</v>
      </c>
    </row>
    <row r="135" spans="1:62" ht="38.25" customHeight="1" x14ac:dyDescent="0.2">
      <c r="A135" s="35">
        <v>130</v>
      </c>
      <c r="B135" s="35" t="s">
        <v>428</v>
      </c>
      <c r="C135" s="38" t="s">
        <v>429</v>
      </c>
      <c r="D135" s="39" t="s">
        <v>430</v>
      </c>
      <c r="E135" s="40" t="s">
        <v>67</v>
      </c>
      <c r="F135" s="41">
        <v>18</v>
      </c>
      <c r="G135" s="255">
        <f t="shared" ref="G135:G198" si="147">SUM(H135+I135+J135+K135)</f>
        <v>129.1</v>
      </c>
      <c r="H135" s="256">
        <f t="shared" si="146"/>
        <v>34</v>
      </c>
      <c r="I135" s="257">
        <f t="shared" si="135"/>
        <v>35.1</v>
      </c>
      <c r="J135" s="257">
        <f t="shared" si="136"/>
        <v>35.1</v>
      </c>
      <c r="K135" s="257">
        <f t="shared" si="137"/>
        <v>24.9</v>
      </c>
      <c r="L135" s="277" t="s">
        <v>68</v>
      </c>
      <c r="M135" s="282"/>
      <c r="N135" s="282"/>
      <c r="O135" s="282"/>
      <c r="P135" s="282"/>
      <c r="Q135" s="282"/>
      <c r="R135" s="282"/>
      <c r="S135" s="282"/>
      <c r="T135" s="282"/>
      <c r="U135" s="283"/>
      <c r="V135" s="229">
        <v>3</v>
      </c>
      <c r="W135" s="278" t="s">
        <v>68</v>
      </c>
      <c r="X135" s="278"/>
      <c r="Y135" s="231">
        <v>12</v>
      </c>
      <c r="Z135" s="279" t="s">
        <v>68</v>
      </c>
      <c r="AA135" s="279"/>
      <c r="AB135" s="229">
        <v>5</v>
      </c>
      <c r="AC135" s="278" t="s">
        <v>68</v>
      </c>
      <c r="AD135" s="278"/>
      <c r="AE135" s="231">
        <v>11</v>
      </c>
      <c r="AF135" s="279" t="s">
        <v>68</v>
      </c>
      <c r="AG135" s="279"/>
      <c r="AH135" s="229">
        <v>13</v>
      </c>
      <c r="AI135" s="278" t="s">
        <v>68</v>
      </c>
      <c r="AJ135" s="278"/>
      <c r="AK135" s="231">
        <v>10</v>
      </c>
      <c r="AL135" s="279" t="s">
        <v>68</v>
      </c>
      <c r="AM135" s="279"/>
      <c r="AN135" s="229">
        <v>5</v>
      </c>
      <c r="AO135" s="278" t="s">
        <v>68</v>
      </c>
      <c r="AP135" s="278"/>
      <c r="AQ135" s="231">
        <v>24</v>
      </c>
      <c r="AR135" s="279" t="s">
        <v>68</v>
      </c>
      <c r="AS135" s="279"/>
      <c r="AT135" s="229">
        <v>12</v>
      </c>
      <c r="AU135" s="278" t="s">
        <v>68</v>
      </c>
      <c r="AV135" s="278"/>
      <c r="AW135" s="231">
        <v>7</v>
      </c>
      <c r="AX135" s="279" t="s">
        <v>68</v>
      </c>
      <c r="AY135" s="279"/>
      <c r="AZ135" s="229">
        <v>6</v>
      </c>
      <c r="BA135" s="278" t="s">
        <v>68</v>
      </c>
      <c r="BB135" s="278"/>
      <c r="BC135" s="231">
        <v>9</v>
      </c>
      <c r="BD135" s="279" t="s">
        <v>68</v>
      </c>
      <c r="BE135" s="280"/>
      <c r="BF135" s="42" t="s">
        <v>49</v>
      </c>
      <c r="BG135" s="43" t="s">
        <v>50</v>
      </c>
      <c r="BH135" s="44" t="s">
        <v>51</v>
      </c>
      <c r="BI135" s="44" t="s">
        <v>52</v>
      </c>
      <c r="BJ135" s="44" t="s">
        <v>53</v>
      </c>
    </row>
    <row r="136" spans="1:62" ht="38.25" customHeight="1" x14ac:dyDescent="0.2">
      <c r="A136" s="35">
        <v>131</v>
      </c>
      <c r="B136" s="35" t="s">
        <v>431</v>
      </c>
      <c r="C136" s="38" t="s">
        <v>432</v>
      </c>
      <c r="D136" s="39" t="s">
        <v>433</v>
      </c>
      <c r="E136" s="40" t="s">
        <v>67</v>
      </c>
      <c r="F136" s="41">
        <v>18</v>
      </c>
      <c r="G136" s="255">
        <f t="shared" si="147"/>
        <v>111.19999999999999</v>
      </c>
      <c r="H136" s="256">
        <f t="shared" si="146"/>
        <v>20</v>
      </c>
      <c r="I136" s="257">
        <f t="shared" si="135"/>
        <v>32.4</v>
      </c>
      <c r="J136" s="257">
        <f t="shared" si="136"/>
        <v>32.4</v>
      </c>
      <c r="K136" s="257">
        <f t="shared" si="137"/>
        <v>26.4</v>
      </c>
      <c r="L136" s="277" t="s">
        <v>68</v>
      </c>
      <c r="M136" s="282"/>
      <c r="N136" s="282"/>
      <c r="O136" s="282"/>
      <c r="P136" s="282"/>
      <c r="Q136" s="282"/>
      <c r="R136" s="282"/>
      <c r="S136" s="282"/>
      <c r="T136" s="282"/>
      <c r="U136" s="283"/>
      <c r="V136" s="229">
        <v>20</v>
      </c>
      <c r="W136" s="278" t="s">
        <v>68</v>
      </c>
      <c r="X136" s="278"/>
      <c r="Y136" s="231">
        <v>0</v>
      </c>
      <c r="Z136" s="279" t="s">
        <v>68</v>
      </c>
      <c r="AA136" s="279"/>
      <c r="AB136" s="229">
        <v>20</v>
      </c>
      <c r="AC136" s="278" t="s">
        <v>68</v>
      </c>
      <c r="AD136" s="278"/>
      <c r="AE136" s="231">
        <v>0</v>
      </c>
      <c r="AF136" s="279" t="s">
        <v>68</v>
      </c>
      <c r="AG136" s="279"/>
      <c r="AH136" s="229">
        <v>20</v>
      </c>
      <c r="AI136" s="278" t="s">
        <v>68</v>
      </c>
      <c r="AJ136" s="278"/>
      <c r="AK136" s="231">
        <v>4</v>
      </c>
      <c r="AL136" s="279" t="s">
        <v>68</v>
      </c>
      <c r="AM136" s="279"/>
      <c r="AN136" s="229">
        <v>20</v>
      </c>
      <c r="AO136" s="278" t="s">
        <v>68</v>
      </c>
      <c r="AP136" s="278"/>
      <c r="AQ136" s="231">
        <v>4</v>
      </c>
      <c r="AR136" s="279" t="s">
        <v>68</v>
      </c>
      <c r="AS136" s="279"/>
      <c r="AT136" s="229">
        <v>20</v>
      </c>
      <c r="AU136" s="278" t="s">
        <v>68</v>
      </c>
      <c r="AV136" s="278"/>
      <c r="AW136" s="231">
        <v>0</v>
      </c>
      <c r="AX136" s="279" t="s">
        <v>68</v>
      </c>
      <c r="AY136" s="279"/>
      <c r="AZ136" s="229">
        <v>0</v>
      </c>
      <c r="BA136" s="278" t="s">
        <v>68</v>
      </c>
      <c r="BB136" s="278"/>
      <c r="BC136" s="231">
        <v>0</v>
      </c>
      <c r="BD136" s="279" t="s">
        <v>68</v>
      </c>
      <c r="BE136" s="280"/>
      <c r="BF136" s="42" t="s">
        <v>49</v>
      </c>
      <c r="BG136" s="43" t="s">
        <v>50</v>
      </c>
      <c r="BH136" s="44" t="s">
        <v>51</v>
      </c>
      <c r="BI136" s="44" t="s">
        <v>52</v>
      </c>
      <c r="BJ136" s="44" t="s">
        <v>53</v>
      </c>
    </row>
    <row r="137" spans="1:62" ht="38.25" customHeight="1" x14ac:dyDescent="0.2">
      <c r="A137" s="35">
        <v>132</v>
      </c>
      <c r="B137" s="35" t="s">
        <v>434</v>
      </c>
      <c r="C137" s="38" t="s">
        <v>435</v>
      </c>
      <c r="D137" s="39" t="s">
        <v>436</v>
      </c>
      <c r="E137" s="40" t="s">
        <v>67</v>
      </c>
      <c r="F137" s="41">
        <v>39</v>
      </c>
      <c r="G137" s="255">
        <f t="shared" si="147"/>
        <v>19037.5</v>
      </c>
      <c r="H137" s="256">
        <f t="shared" si="146"/>
        <v>4897</v>
      </c>
      <c r="I137" s="257">
        <f t="shared" ref="I137" si="148">(V137+Y137+AB137+AE137+AH137+AK137+AN137+AQ137+AT137+AW137+AZ137+BC137)*30%</f>
        <v>5203.2</v>
      </c>
      <c r="J137" s="257">
        <f t="shared" ref="J137" si="149">(V137+Y137+AB137+AE137+AH137+AK137+AN137+AQ137+AT137+AW137+AZ137+BC137)*30%</f>
        <v>5203.2</v>
      </c>
      <c r="K137" s="257">
        <f t="shared" ref="K137" si="150">(V137+Y137+AB137+AE137+AH137+AK137+AN137+AQ137)*30%</f>
        <v>3734.1</v>
      </c>
      <c r="L137" s="277" t="s">
        <v>68</v>
      </c>
      <c r="M137" s="282"/>
      <c r="N137" s="282"/>
      <c r="O137" s="282"/>
      <c r="P137" s="282"/>
      <c r="Q137" s="282"/>
      <c r="R137" s="282"/>
      <c r="S137" s="282"/>
      <c r="T137" s="282"/>
      <c r="U137" s="283"/>
      <c r="V137" s="229">
        <v>134</v>
      </c>
      <c r="W137" s="278" t="s">
        <v>68</v>
      </c>
      <c r="X137" s="278"/>
      <c r="Y137" s="231">
        <v>124</v>
      </c>
      <c r="Z137" s="279" t="s">
        <v>68</v>
      </c>
      <c r="AA137" s="279"/>
      <c r="AB137" s="229">
        <v>644</v>
      </c>
      <c r="AC137" s="278" t="s">
        <v>68</v>
      </c>
      <c r="AD137" s="278"/>
      <c r="AE137" s="231">
        <v>2543</v>
      </c>
      <c r="AF137" s="279" t="s">
        <v>68</v>
      </c>
      <c r="AG137" s="279"/>
      <c r="AH137" s="229">
        <v>935</v>
      </c>
      <c r="AI137" s="278" t="s">
        <v>68</v>
      </c>
      <c r="AJ137" s="278"/>
      <c r="AK137" s="231">
        <v>2451</v>
      </c>
      <c r="AL137" s="279" t="s">
        <v>68</v>
      </c>
      <c r="AM137" s="279"/>
      <c r="AN137" s="229">
        <v>2923</v>
      </c>
      <c r="AO137" s="278" t="s">
        <v>68</v>
      </c>
      <c r="AP137" s="278"/>
      <c r="AQ137" s="231">
        <v>2693</v>
      </c>
      <c r="AR137" s="279" t="s">
        <v>68</v>
      </c>
      <c r="AS137" s="279"/>
      <c r="AT137" s="229">
        <v>2619</v>
      </c>
      <c r="AU137" s="278" t="s">
        <v>68</v>
      </c>
      <c r="AV137" s="278"/>
      <c r="AW137" s="231">
        <v>2014</v>
      </c>
      <c r="AX137" s="279" t="s">
        <v>68</v>
      </c>
      <c r="AY137" s="279"/>
      <c r="AZ137" s="229">
        <v>130</v>
      </c>
      <c r="BA137" s="278" t="s">
        <v>68</v>
      </c>
      <c r="BB137" s="278"/>
      <c r="BC137" s="231">
        <v>134</v>
      </c>
      <c r="BD137" s="279" t="s">
        <v>68</v>
      </c>
      <c r="BE137" s="280"/>
      <c r="BF137" s="42" t="s">
        <v>49</v>
      </c>
      <c r="BG137" s="43" t="s">
        <v>50</v>
      </c>
      <c r="BH137" s="44" t="s">
        <v>51</v>
      </c>
      <c r="BI137" s="44" t="s">
        <v>52</v>
      </c>
      <c r="BJ137" s="44" t="s">
        <v>53</v>
      </c>
    </row>
    <row r="138" spans="1:62" ht="38.25" customHeight="1" x14ac:dyDescent="0.2">
      <c r="A138" s="35">
        <v>133</v>
      </c>
      <c r="B138" s="35" t="s">
        <v>437</v>
      </c>
      <c r="C138" s="38" t="s">
        <v>438</v>
      </c>
      <c r="D138" s="39" t="s">
        <v>439</v>
      </c>
      <c r="E138" s="40" t="s">
        <v>67</v>
      </c>
      <c r="F138" s="41">
        <v>1</v>
      </c>
      <c r="G138" s="255">
        <f t="shared" si="147"/>
        <v>600</v>
      </c>
      <c r="H138" s="256">
        <f t="shared" si="146"/>
        <v>43</v>
      </c>
      <c r="I138" s="257">
        <f>(V138+Y138+AB138+AE138+AH138+AK138+AN138+AQ138+AT138+AW138+AZ138+BC138)</f>
        <v>200</v>
      </c>
      <c r="J138" s="257">
        <f>(V138+Y138+AB138+AE138+AH138+AK138+AN138+AQ138+AT138+AW138+AZ138+BC138)</f>
        <v>200</v>
      </c>
      <c r="K138" s="257">
        <f>(V138+Y138+AB138+AE138+AH138+AK138+AN138+AQ138)</f>
        <v>157</v>
      </c>
      <c r="L138" s="277" t="s">
        <v>68</v>
      </c>
      <c r="M138" s="282"/>
      <c r="N138" s="282"/>
      <c r="O138" s="282"/>
      <c r="P138" s="282"/>
      <c r="Q138" s="282"/>
      <c r="R138" s="282"/>
      <c r="S138" s="282"/>
      <c r="T138" s="282"/>
      <c r="U138" s="283"/>
      <c r="V138" s="229">
        <v>35</v>
      </c>
      <c r="W138" s="278" t="s">
        <v>68</v>
      </c>
      <c r="X138" s="278"/>
      <c r="Y138" s="231">
        <v>19</v>
      </c>
      <c r="Z138" s="279" t="s">
        <v>68</v>
      </c>
      <c r="AA138" s="279"/>
      <c r="AB138" s="229">
        <v>16</v>
      </c>
      <c r="AC138" s="278" t="s">
        <v>68</v>
      </c>
      <c r="AD138" s="278"/>
      <c r="AE138" s="231">
        <v>14</v>
      </c>
      <c r="AF138" s="279" t="s">
        <v>68</v>
      </c>
      <c r="AG138" s="279"/>
      <c r="AH138" s="229">
        <v>16</v>
      </c>
      <c r="AI138" s="278" t="s">
        <v>68</v>
      </c>
      <c r="AJ138" s="278"/>
      <c r="AK138" s="231">
        <v>10</v>
      </c>
      <c r="AL138" s="279" t="s">
        <v>68</v>
      </c>
      <c r="AM138" s="279"/>
      <c r="AN138" s="229">
        <v>27</v>
      </c>
      <c r="AO138" s="278" t="s">
        <v>68</v>
      </c>
      <c r="AP138" s="278"/>
      <c r="AQ138" s="231">
        <v>20</v>
      </c>
      <c r="AR138" s="279" t="s">
        <v>68</v>
      </c>
      <c r="AS138" s="279"/>
      <c r="AT138" s="229">
        <v>5</v>
      </c>
      <c r="AU138" s="278" t="s">
        <v>68</v>
      </c>
      <c r="AV138" s="278"/>
      <c r="AW138" s="231">
        <v>8</v>
      </c>
      <c r="AX138" s="279" t="s">
        <v>68</v>
      </c>
      <c r="AY138" s="279"/>
      <c r="AZ138" s="229">
        <v>18</v>
      </c>
      <c r="BA138" s="278" t="s">
        <v>68</v>
      </c>
      <c r="BB138" s="278"/>
      <c r="BC138" s="231">
        <v>12</v>
      </c>
      <c r="BD138" s="279" t="s">
        <v>68</v>
      </c>
      <c r="BE138" s="280"/>
      <c r="BF138" s="42" t="s">
        <v>132</v>
      </c>
      <c r="BG138" s="43" t="s">
        <v>50</v>
      </c>
      <c r="BH138" s="44" t="s">
        <v>51</v>
      </c>
      <c r="BI138" s="44" t="s">
        <v>52</v>
      </c>
      <c r="BJ138" s="44" t="s">
        <v>53</v>
      </c>
    </row>
    <row r="139" spans="1:62" ht="38.25" customHeight="1" x14ac:dyDescent="0.2">
      <c r="A139" s="35">
        <v>134</v>
      </c>
      <c r="B139" s="35" t="s">
        <v>440</v>
      </c>
      <c r="C139" s="38" t="s">
        <v>441</v>
      </c>
      <c r="D139" s="39" t="s">
        <v>442</v>
      </c>
      <c r="E139" s="40" t="s">
        <v>67</v>
      </c>
      <c r="F139" s="41">
        <v>14</v>
      </c>
      <c r="G139" s="255">
        <f t="shared" si="147"/>
        <v>5430</v>
      </c>
      <c r="H139" s="256">
        <f t="shared" si="146"/>
        <v>577</v>
      </c>
      <c r="I139" s="257">
        <f t="shared" ref="I139:I140" si="151">(V139+Y139+AB139+AE139+AH139+AK139+AN139+AQ139+AT139+AW139+AZ139+BC139)</f>
        <v>1810</v>
      </c>
      <c r="J139" s="257">
        <f t="shared" ref="J139:J140" si="152">(V139+Y139+AB139+AE139+AH139+AK139+AN139+AQ139+AT139+AW139+AZ139+BC139)</f>
        <v>1810</v>
      </c>
      <c r="K139" s="257">
        <f t="shared" ref="K139:K140" si="153">(V139+Y139+AB139+AE139+AH139+AK139+AN139+AQ139)</f>
        <v>1233</v>
      </c>
      <c r="L139" s="277" t="s">
        <v>68</v>
      </c>
      <c r="M139" s="282"/>
      <c r="N139" s="282"/>
      <c r="O139" s="282"/>
      <c r="P139" s="282"/>
      <c r="Q139" s="282"/>
      <c r="R139" s="282"/>
      <c r="S139" s="282"/>
      <c r="T139" s="282"/>
      <c r="U139" s="283"/>
      <c r="V139" s="229">
        <v>304</v>
      </c>
      <c r="W139" s="278" t="s">
        <v>68</v>
      </c>
      <c r="X139" s="278"/>
      <c r="Y139" s="231">
        <v>40</v>
      </c>
      <c r="Z139" s="279" t="s">
        <v>68</v>
      </c>
      <c r="AA139" s="279"/>
      <c r="AB139" s="229">
        <v>42</v>
      </c>
      <c r="AC139" s="278" t="s">
        <v>68</v>
      </c>
      <c r="AD139" s="278"/>
      <c r="AE139" s="231">
        <v>105</v>
      </c>
      <c r="AF139" s="279" t="s">
        <v>68</v>
      </c>
      <c r="AG139" s="279"/>
      <c r="AH139" s="229">
        <v>172</v>
      </c>
      <c r="AI139" s="278" t="s">
        <v>68</v>
      </c>
      <c r="AJ139" s="278"/>
      <c r="AK139" s="231">
        <v>185</v>
      </c>
      <c r="AL139" s="279" t="s">
        <v>68</v>
      </c>
      <c r="AM139" s="279"/>
      <c r="AN139" s="229">
        <v>175</v>
      </c>
      <c r="AO139" s="278" t="s">
        <v>68</v>
      </c>
      <c r="AP139" s="278"/>
      <c r="AQ139" s="231">
        <v>210</v>
      </c>
      <c r="AR139" s="279" t="s">
        <v>68</v>
      </c>
      <c r="AS139" s="279"/>
      <c r="AT139" s="229">
        <v>130</v>
      </c>
      <c r="AU139" s="278" t="s">
        <v>68</v>
      </c>
      <c r="AV139" s="278"/>
      <c r="AW139" s="231">
        <v>50</v>
      </c>
      <c r="AX139" s="279" t="s">
        <v>68</v>
      </c>
      <c r="AY139" s="279"/>
      <c r="AZ139" s="229">
        <v>111</v>
      </c>
      <c r="BA139" s="278" t="s">
        <v>68</v>
      </c>
      <c r="BB139" s="278"/>
      <c r="BC139" s="231">
        <v>286</v>
      </c>
      <c r="BD139" s="279" t="s">
        <v>68</v>
      </c>
      <c r="BE139" s="280"/>
      <c r="BF139" s="42" t="s">
        <v>132</v>
      </c>
      <c r="BG139" s="43" t="s">
        <v>50</v>
      </c>
      <c r="BH139" s="44" t="s">
        <v>51</v>
      </c>
      <c r="BI139" s="44" t="s">
        <v>52</v>
      </c>
      <c r="BJ139" s="44" t="s">
        <v>53</v>
      </c>
    </row>
    <row r="140" spans="1:62" ht="39" customHeight="1" x14ac:dyDescent="0.2">
      <c r="A140" s="35">
        <v>135</v>
      </c>
      <c r="B140" s="35" t="s">
        <v>443</v>
      </c>
      <c r="C140" s="38" t="s">
        <v>444</v>
      </c>
      <c r="D140" s="39" t="s">
        <v>445</v>
      </c>
      <c r="E140" s="40" t="s">
        <v>67</v>
      </c>
      <c r="F140" s="41">
        <v>30</v>
      </c>
      <c r="G140" s="255">
        <f t="shared" si="147"/>
        <v>43452</v>
      </c>
      <c r="H140" s="256">
        <f t="shared" si="146"/>
        <v>2804</v>
      </c>
      <c r="I140" s="257">
        <f t="shared" si="151"/>
        <v>14484</v>
      </c>
      <c r="J140" s="257">
        <f t="shared" si="152"/>
        <v>14484</v>
      </c>
      <c r="K140" s="257">
        <f t="shared" si="153"/>
        <v>11680</v>
      </c>
      <c r="L140" s="277" t="s">
        <v>68</v>
      </c>
      <c r="M140" s="282"/>
      <c r="N140" s="282"/>
      <c r="O140" s="282"/>
      <c r="P140" s="282"/>
      <c r="Q140" s="282"/>
      <c r="R140" s="282"/>
      <c r="S140" s="282"/>
      <c r="T140" s="282"/>
      <c r="U140" s="283"/>
      <c r="V140" s="229">
        <v>1472</v>
      </c>
      <c r="W140" s="278" t="s">
        <v>68</v>
      </c>
      <c r="X140" s="278"/>
      <c r="Y140" s="231">
        <v>1142</v>
      </c>
      <c r="Z140" s="279" t="s">
        <v>68</v>
      </c>
      <c r="AA140" s="279"/>
      <c r="AB140" s="229">
        <v>1018</v>
      </c>
      <c r="AC140" s="278" t="s">
        <v>68</v>
      </c>
      <c r="AD140" s="278"/>
      <c r="AE140" s="231">
        <v>697</v>
      </c>
      <c r="AF140" s="279" t="s">
        <v>68</v>
      </c>
      <c r="AG140" s="279"/>
      <c r="AH140" s="229">
        <v>395</v>
      </c>
      <c r="AI140" s="278" t="s">
        <v>68</v>
      </c>
      <c r="AJ140" s="278"/>
      <c r="AK140" s="231">
        <v>2267</v>
      </c>
      <c r="AL140" s="279" t="s">
        <v>68</v>
      </c>
      <c r="AM140" s="279"/>
      <c r="AN140" s="229">
        <v>2341</v>
      </c>
      <c r="AO140" s="278" t="s">
        <v>68</v>
      </c>
      <c r="AP140" s="278"/>
      <c r="AQ140" s="231">
        <v>2348</v>
      </c>
      <c r="AR140" s="279" t="s">
        <v>68</v>
      </c>
      <c r="AS140" s="279"/>
      <c r="AT140" s="229">
        <v>2290</v>
      </c>
      <c r="AU140" s="278" t="s">
        <v>68</v>
      </c>
      <c r="AV140" s="278"/>
      <c r="AW140" s="231">
        <v>396</v>
      </c>
      <c r="AX140" s="279" t="s">
        <v>68</v>
      </c>
      <c r="AY140" s="279"/>
      <c r="AZ140" s="229">
        <v>76</v>
      </c>
      <c r="BA140" s="278" t="s">
        <v>68</v>
      </c>
      <c r="BB140" s="278"/>
      <c r="BC140" s="231">
        <v>42</v>
      </c>
      <c r="BD140" s="279" t="s">
        <v>68</v>
      </c>
      <c r="BE140" s="280"/>
      <c r="BF140" s="42" t="s">
        <v>132</v>
      </c>
      <c r="BG140" s="43" t="s">
        <v>50</v>
      </c>
      <c r="BH140" s="44" t="s">
        <v>51</v>
      </c>
      <c r="BI140" s="44" t="s">
        <v>52</v>
      </c>
      <c r="BJ140" s="44" t="s">
        <v>53</v>
      </c>
    </row>
    <row r="141" spans="1:62" ht="38.25" x14ac:dyDescent="0.25">
      <c r="A141" s="35">
        <v>136</v>
      </c>
      <c r="B141" s="35" t="s">
        <v>446</v>
      </c>
      <c r="C141" s="38" t="s">
        <v>447</v>
      </c>
      <c r="D141" s="39">
        <v>92479704</v>
      </c>
      <c r="E141" s="40" t="s">
        <v>102</v>
      </c>
      <c r="F141" s="41">
        <v>3</v>
      </c>
      <c r="G141" s="255">
        <f t="shared" si="147"/>
        <v>255.10000000000002</v>
      </c>
      <c r="H141" s="256">
        <f t="shared" si="146"/>
        <v>97</v>
      </c>
      <c r="I141" s="257">
        <f t="shared" ref="I141:I144" si="154">(V141+Y141+AB141+AE141+AH141+AK141+AN141+AQ141+AT141+AW141+AZ141+BC141)*30%</f>
        <v>62.4</v>
      </c>
      <c r="J141" s="257">
        <f t="shared" ref="J141:J144" si="155">(V141+Y141+AB141+AE141+AH141+AK141+AN141+AQ141+AT141+AW141+AZ141+BC141)*30%</f>
        <v>62.4</v>
      </c>
      <c r="K141" s="257">
        <f t="shared" ref="K141:K144" si="156">(V141+Y141+AB141+AE141+AH141+AK141+AN141+AQ141)*30%</f>
        <v>33.299999999999997</v>
      </c>
      <c r="L141" s="259">
        <f t="shared" ref="L141" si="157">(M141+N141+O141+P141)</f>
        <v>88.5</v>
      </c>
      <c r="M141" s="261">
        <f>SUM(AU141,AX141,BA141,BD141)</f>
        <v>39</v>
      </c>
      <c r="N141" s="261">
        <f t="shared" ref="N141" si="158">(W141+Z141+AC141+AF141+AI141+AL141+AO141+AR141+AU141+AX141+BA141+BD141)*30%</f>
        <v>20.399999999999999</v>
      </c>
      <c r="O141" s="260">
        <f t="shared" ref="O141" si="159">(W141+Z141+AC141+AF141+AI141+AL141+AO141+AR141+AU141+AX141+BA141+BD141)*30%</f>
        <v>20.399999999999999</v>
      </c>
      <c r="P141" s="260">
        <f t="shared" ref="P141" si="160">(W141+Z141+AC141+AF141+AI141+AL141+AO141+AR141)*30%</f>
        <v>8.6999999999999993</v>
      </c>
      <c r="Q141" s="260">
        <f t="shared" ref="Q141" si="161">(R141+S141+T141+U141)</f>
        <v>166.6</v>
      </c>
      <c r="R141" s="261">
        <f>SUM(AV141,AY141,BB141,BE141)</f>
        <v>58</v>
      </c>
      <c r="S141" s="260">
        <f t="shared" ref="S141" si="162">(X141+AA141+AD141+AG141+AJ141+AM141+AP141+AS141+AV141+AY141+BB141+BE141)*30%</f>
        <v>42</v>
      </c>
      <c r="T141" s="260">
        <f t="shared" ref="T141" si="163">(X141+AA141+AD141+AG141+AJ141+AM141+AP141+AS141+AV141+AY141+BB141+BE141)*30%</f>
        <v>42</v>
      </c>
      <c r="U141" s="260">
        <f t="shared" ref="U141" si="164">(X141+AA141+AD141+AG141+AJ141+AM141+AP141+AS141)*30%</f>
        <v>24.599999999999998</v>
      </c>
      <c r="V141" s="211">
        <v>17</v>
      </c>
      <c r="W141" s="233">
        <v>7</v>
      </c>
      <c r="X141" s="237">
        <v>10</v>
      </c>
      <c r="Y141" s="214">
        <v>10</v>
      </c>
      <c r="Z141" s="234">
        <v>3</v>
      </c>
      <c r="AA141" s="238">
        <v>7</v>
      </c>
      <c r="AB141" s="211">
        <v>11</v>
      </c>
      <c r="AC141" s="233">
        <v>4</v>
      </c>
      <c r="AD141" s="237">
        <v>7</v>
      </c>
      <c r="AE141" s="214">
        <v>19</v>
      </c>
      <c r="AF141" s="234">
        <v>4</v>
      </c>
      <c r="AG141" s="238">
        <v>15</v>
      </c>
      <c r="AH141" s="211">
        <v>11</v>
      </c>
      <c r="AI141" s="233">
        <v>3</v>
      </c>
      <c r="AJ141" s="237">
        <v>8</v>
      </c>
      <c r="AK141" s="214">
        <v>11</v>
      </c>
      <c r="AL141" s="234">
        <v>2</v>
      </c>
      <c r="AM141" s="238">
        <v>9</v>
      </c>
      <c r="AN141" s="211">
        <v>15</v>
      </c>
      <c r="AO141" s="233">
        <v>3</v>
      </c>
      <c r="AP141" s="237">
        <v>12</v>
      </c>
      <c r="AQ141" s="214">
        <v>17</v>
      </c>
      <c r="AR141" s="234">
        <v>3</v>
      </c>
      <c r="AS141" s="238">
        <v>14</v>
      </c>
      <c r="AT141" s="211">
        <v>19</v>
      </c>
      <c r="AU141" s="233">
        <v>5</v>
      </c>
      <c r="AV141" s="237">
        <v>14</v>
      </c>
      <c r="AW141" s="214">
        <v>25</v>
      </c>
      <c r="AX141" s="234">
        <v>10</v>
      </c>
      <c r="AY141" s="238">
        <v>15</v>
      </c>
      <c r="AZ141" s="211">
        <v>23</v>
      </c>
      <c r="BA141" s="227">
        <v>11</v>
      </c>
      <c r="BB141" s="228">
        <v>12</v>
      </c>
      <c r="BC141" s="214">
        <v>30</v>
      </c>
      <c r="BD141" s="236">
        <v>13</v>
      </c>
      <c r="BE141" s="269">
        <v>17</v>
      </c>
      <c r="BF141" s="42" t="s">
        <v>49</v>
      </c>
      <c r="BG141" s="43" t="s">
        <v>50</v>
      </c>
      <c r="BH141" s="44" t="s">
        <v>51</v>
      </c>
      <c r="BI141" s="44" t="s">
        <v>52</v>
      </c>
      <c r="BJ141" s="44" t="s">
        <v>53</v>
      </c>
    </row>
    <row r="142" spans="1:62" ht="38.25" customHeight="1" x14ac:dyDescent="0.2">
      <c r="A142" s="35">
        <v>137</v>
      </c>
      <c r="B142" s="35" t="s">
        <v>448</v>
      </c>
      <c r="C142" s="38" t="s">
        <v>449</v>
      </c>
      <c r="D142" s="39">
        <v>93493385</v>
      </c>
      <c r="E142" s="40" t="s">
        <v>332</v>
      </c>
      <c r="F142" s="41">
        <v>8</v>
      </c>
      <c r="G142" s="255">
        <f t="shared" si="147"/>
        <v>943.3</v>
      </c>
      <c r="H142" s="256">
        <f t="shared" si="146"/>
        <v>364</v>
      </c>
      <c r="I142" s="257">
        <f t="shared" si="154"/>
        <v>229.5</v>
      </c>
      <c r="J142" s="257">
        <f t="shared" si="155"/>
        <v>229.5</v>
      </c>
      <c r="K142" s="257">
        <f t="shared" si="156"/>
        <v>120.3</v>
      </c>
      <c r="L142" s="277" t="s">
        <v>68</v>
      </c>
      <c r="M142" s="277"/>
      <c r="N142" s="277"/>
      <c r="O142" s="277"/>
      <c r="P142" s="277"/>
      <c r="Q142" s="277"/>
      <c r="R142" s="277"/>
      <c r="S142" s="277"/>
      <c r="T142" s="262"/>
      <c r="U142" s="262"/>
      <c r="V142" s="229">
        <v>31</v>
      </c>
      <c r="W142" s="278" t="s">
        <v>68</v>
      </c>
      <c r="X142" s="278"/>
      <c r="Y142" s="231">
        <v>27</v>
      </c>
      <c r="Z142" s="279" t="s">
        <v>68</v>
      </c>
      <c r="AA142" s="279"/>
      <c r="AB142" s="229">
        <v>21</v>
      </c>
      <c r="AC142" s="278" t="s">
        <v>68</v>
      </c>
      <c r="AD142" s="278"/>
      <c r="AE142" s="231">
        <v>13</v>
      </c>
      <c r="AF142" s="279" t="s">
        <v>68</v>
      </c>
      <c r="AG142" s="279"/>
      <c r="AH142" s="229">
        <v>86</v>
      </c>
      <c r="AI142" s="278" t="s">
        <v>68</v>
      </c>
      <c r="AJ142" s="278"/>
      <c r="AK142" s="231">
        <v>95</v>
      </c>
      <c r="AL142" s="279" t="s">
        <v>68</v>
      </c>
      <c r="AM142" s="279"/>
      <c r="AN142" s="229">
        <v>21</v>
      </c>
      <c r="AO142" s="278" t="s">
        <v>68</v>
      </c>
      <c r="AP142" s="278"/>
      <c r="AQ142" s="231">
        <v>107</v>
      </c>
      <c r="AR142" s="279" t="s">
        <v>68</v>
      </c>
      <c r="AS142" s="279"/>
      <c r="AT142" s="229">
        <v>53</v>
      </c>
      <c r="AU142" s="278" t="s">
        <v>68</v>
      </c>
      <c r="AV142" s="278"/>
      <c r="AW142" s="231">
        <v>116</v>
      </c>
      <c r="AX142" s="279" t="s">
        <v>68</v>
      </c>
      <c r="AY142" s="279"/>
      <c r="AZ142" s="229">
        <v>84</v>
      </c>
      <c r="BA142" s="278" t="s">
        <v>68</v>
      </c>
      <c r="BB142" s="278"/>
      <c r="BC142" s="231">
        <v>111</v>
      </c>
      <c r="BD142" s="279" t="s">
        <v>68</v>
      </c>
      <c r="BE142" s="280"/>
      <c r="BF142" s="42" t="s">
        <v>49</v>
      </c>
      <c r="BG142" s="43" t="s">
        <v>50</v>
      </c>
      <c r="BH142" s="44" t="s">
        <v>51</v>
      </c>
      <c r="BI142" s="44" t="s">
        <v>52</v>
      </c>
      <c r="BJ142" s="44" t="s">
        <v>53</v>
      </c>
    </row>
    <row r="143" spans="1:62" ht="38.25" customHeight="1" x14ac:dyDescent="0.2">
      <c r="A143" s="35">
        <v>138</v>
      </c>
      <c r="B143" s="35" t="s">
        <v>450</v>
      </c>
      <c r="C143" s="38" t="s">
        <v>451</v>
      </c>
      <c r="D143" s="39">
        <v>94694015</v>
      </c>
      <c r="E143" s="40" t="s">
        <v>332</v>
      </c>
      <c r="F143" s="41">
        <v>5</v>
      </c>
      <c r="G143" s="255">
        <f t="shared" si="147"/>
        <v>4774.5999999999995</v>
      </c>
      <c r="H143" s="256">
        <f t="shared" si="146"/>
        <v>1750</v>
      </c>
      <c r="I143" s="257">
        <f t="shared" si="154"/>
        <v>1183.2</v>
      </c>
      <c r="J143" s="257">
        <f t="shared" si="155"/>
        <v>1183.2</v>
      </c>
      <c r="K143" s="257">
        <f t="shared" si="156"/>
        <v>658.19999999999993</v>
      </c>
      <c r="L143" s="277" t="s">
        <v>68</v>
      </c>
      <c r="M143" s="277"/>
      <c r="N143" s="277"/>
      <c r="O143" s="277"/>
      <c r="P143" s="277"/>
      <c r="Q143" s="277"/>
      <c r="R143" s="277"/>
      <c r="S143" s="277"/>
      <c r="T143" s="262"/>
      <c r="U143" s="262"/>
      <c r="V143" s="229">
        <v>452</v>
      </c>
      <c r="W143" s="278" t="s">
        <v>68</v>
      </c>
      <c r="X143" s="278"/>
      <c r="Y143" s="231">
        <v>321</v>
      </c>
      <c r="Z143" s="279" t="s">
        <v>68</v>
      </c>
      <c r="AA143" s="279"/>
      <c r="AB143" s="229">
        <v>277</v>
      </c>
      <c r="AC143" s="278" t="s">
        <v>68</v>
      </c>
      <c r="AD143" s="278"/>
      <c r="AE143" s="231">
        <v>279</v>
      </c>
      <c r="AF143" s="279" t="s">
        <v>68</v>
      </c>
      <c r="AG143" s="279"/>
      <c r="AH143" s="229">
        <v>153</v>
      </c>
      <c r="AI143" s="278" t="s">
        <v>68</v>
      </c>
      <c r="AJ143" s="278"/>
      <c r="AK143" s="231">
        <v>197</v>
      </c>
      <c r="AL143" s="279" t="s">
        <v>68</v>
      </c>
      <c r="AM143" s="279"/>
      <c r="AN143" s="229">
        <v>271</v>
      </c>
      <c r="AO143" s="278" t="s">
        <v>68</v>
      </c>
      <c r="AP143" s="278"/>
      <c r="AQ143" s="231">
        <v>244</v>
      </c>
      <c r="AR143" s="279" t="s">
        <v>68</v>
      </c>
      <c r="AS143" s="279"/>
      <c r="AT143" s="229">
        <v>587</v>
      </c>
      <c r="AU143" s="278" t="s">
        <v>68</v>
      </c>
      <c r="AV143" s="278"/>
      <c r="AW143" s="231">
        <v>492</v>
      </c>
      <c r="AX143" s="279" t="s">
        <v>68</v>
      </c>
      <c r="AY143" s="279"/>
      <c r="AZ143" s="229">
        <v>240</v>
      </c>
      <c r="BA143" s="278" t="s">
        <v>68</v>
      </c>
      <c r="BB143" s="278"/>
      <c r="BC143" s="231">
        <v>431</v>
      </c>
      <c r="BD143" s="279" t="s">
        <v>68</v>
      </c>
      <c r="BE143" s="280"/>
      <c r="BF143" s="42" t="s">
        <v>49</v>
      </c>
      <c r="BG143" s="43" t="s">
        <v>50</v>
      </c>
      <c r="BH143" s="44" t="s">
        <v>51</v>
      </c>
      <c r="BI143" s="44" t="s">
        <v>52</v>
      </c>
      <c r="BJ143" s="44" t="s">
        <v>53</v>
      </c>
    </row>
    <row r="144" spans="1:62" ht="38.25" customHeight="1" x14ac:dyDescent="0.2">
      <c r="A144" s="35">
        <v>139</v>
      </c>
      <c r="B144" s="35" t="s">
        <v>452</v>
      </c>
      <c r="C144" s="38" t="s">
        <v>453</v>
      </c>
      <c r="D144" s="39" t="s">
        <v>454</v>
      </c>
      <c r="E144" s="40" t="s">
        <v>67</v>
      </c>
      <c r="F144" s="41">
        <v>18</v>
      </c>
      <c r="G144" s="255">
        <f t="shared" si="147"/>
        <v>133.19999999999999</v>
      </c>
      <c r="H144" s="256">
        <f t="shared" si="146"/>
        <v>0</v>
      </c>
      <c r="I144" s="257">
        <f t="shared" si="154"/>
        <v>44.4</v>
      </c>
      <c r="J144" s="257">
        <f t="shared" si="155"/>
        <v>44.4</v>
      </c>
      <c r="K144" s="257">
        <f t="shared" si="156"/>
        <v>44.4</v>
      </c>
      <c r="L144" s="277" t="s">
        <v>68</v>
      </c>
      <c r="M144" s="277"/>
      <c r="N144" s="277"/>
      <c r="O144" s="277"/>
      <c r="P144" s="277"/>
      <c r="Q144" s="277"/>
      <c r="R144" s="277"/>
      <c r="S144" s="277"/>
      <c r="T144" s="262"/>
      <c r="U144" s="262"/>
      <c r="V144" s="229">
        <v>70</v>
      </c>
      <c r="W144" s="278" t="s">
        <v>68</v>
      </c>
      <c r="X144" s="278"/>
      <c r="Y144" s="231">
        <v>24</v>
      </c>
      <c r="Z144" s="279" t="s">
        <v>68</v>
      </c>
      <c r="AA144" s="279"/>
      <c r="AB144" s="229">
        <v>21</v>
      </c>
      <c r="AC144" s="278" t="s">
        <v>68</v>
      </c>
      <c r="AD144" s="278"/>
      <c r="AE144" s="231">
        <v>3</v>
      </c>
      <c r="AF144" s="279" t="s">
        <v>68</v>
      </c>
      <c r="AG144" s="279"/>
      <c r="AH144" s="229">
        <v>15</v>
      </c>
      <c r="AI144" s="278" t="s">
        <v>68</v>
      </c>
      <c r="AJ144" s="278"/>
      <c r="AK144" s="231">
        <v>0</v>
      </c>
      <c r="AL144" s="279" t="s">
        <v>68</v>
      </c>
      <c r="AM144" s="279"/>
      <c r="AN144" s="229">
        <v>0</v>
      </c>
      <c r="AO144" s="278" t="s">
        <v>68</v>
      </c>
      <c r="AP144" s="278"/>
      <c r="AQ144" s="231">
        <v>15</v>
      </c>
      <c r="AR144" s="279" t="s">
        <v>68</v>
      </c>
      <c r="AS144" s="279"/>
      <c r="AT144" s="229">
        <v>0</v>
      </c>
      <c r="AU144" s="278" t="s">
        <v>68</v>
      </c>
      <c r="AV144" s="278"/>
      <c r="AW144" s="231">
        <v>0</v>
      </c>
      <c r="AX144" s="279" t="s">
        <v>68</v>
      </c>
      <c r="AY144" s="279"/>
      <c r="AZ144" s="229">
        <v>0</v>
      </c>
      <c r="BA144" s="278" t="s">
        <v>68</v>
      </c>
      <c r="BB144" s="278"/>
      <c r="BC144" s="231">
        <v>0</v>
      </c>
      <c r="BD144" s="279" t="s">
        <v>68</v>
      </c>
      <c r="BE144" s="280"/>
      <c r="BF144" s="42" t="s">
        <v>49</v>
      </c>
      <c r="BG144" s="43" t="s">
        <v>50</v>
      </c>
      <c r="BH144" s="44" t="s">
        <v>51</v>
      </c>
      <c r="BI144" s="44" t="s">
        <v>52</v>
      </c>
      <c r="BJ144" s="44" t="s">
        <v>53</v>
      </c>
    </row>
    <row r="145" spans="1:62" ht="38.25" customHeight="1" x14ac:dyDescent="0.2">
      <c r="A145" s="35">
        <v>140</v>
      </c>
      <c r="B145" s="35" t="s">
        <v>455</v>
      </c>
      <c r="C145" s="38" t="s">
        <v>456</v>
      </c>
      <c r="D145" s="39">
        <v>42582290</v>
      </c>
      <c r="E145" s="40" t="s">
        <v>332</v>
      </c>
      <c r="F145" s="41">
        <v>3</v>
      </c>
      <c r="G145" s="255">
        <f>SUM(H145+I145+J145+K145)</f>
        <v>1194.9000000000001</v>
      </c>
      <c r="H145" s="256">
        <f t="shared" si="146"/>
        <v>339</v>
      </c>
      <c r="I145" s="257">
        <f t="shared" ref="I145:I148" si="165">(V145+Y145+AB145+AE145+AH145+AK145+AN145+AQ145+AT145+AW145+AZ145+BC145)*30%</f>
        <v>319.2</v>
      </c>
      <c r="J145" s="257">
        <f t="shared" ref="J145:J148" si="166">(V145+Y145+AB145+AE145+AH145+AK145+AN145+AQ145+AT145+AW145+AZ145+BC145)*30%</f>
        <v>319.2</v>
      </c>
      <c r="K145" s="257">
        <f t="shared" ref="K145:K148" si="167">(V145+Y145+AB145+AE145+AH145+AK145+AN145+AQ145)*30%</f>
        <v>217.5</v>
      </c>
      <c r="L145" s="277" t="s">
        <v>68</v>
      </c>
      <c r="M145" s="277"/>
      <c r="N145" s="277"/>
      <c r="O145" s="277"/>
      <c r="P145" s="277"/>
      <c r="Q145" s="277"/>
      <c r="R145" s="277"/>
      <c r="S145" s="277"/>
      <c r="T145" s="262"/>
      <c r="U145" s="262"/>
      <c r="V145" s="229">
        <v>373</v>
      </c>
      <c r="W145" s="278" t="s">
        <v>68</v>
      </c>
      <c r="X145" s="278"/>
      <c r="Y145" s="231">
        <v>43</v>
      </c>
      <c r="Z145" s="279" t="s">
        <v>68</v>
      </c>
      <c r="AA145" s="279"/>
      <c r="AB145" s="229">
        <v>55</v>
      </c>
      <c r="AC145" s="278" t="s">
        <v>68</v>
      </c>
      <c r="AD145" s="278"/>
      <c r="AE145" s="231">
        <v>48</v>
      </c>
      <c r="AF145" s="279" t="s">
        <v>68</v>
      </c>
      <c r="AG145" s="279"/>
      <c r="AH145" s="229">
        <v>41</v>
      </c>
      <c r="AI145" s="278" t="s">
        <v>68</v>
      </c>
      <c r="AJ145" s="278"/>
      <c r="AK145" s="231">
        <v>46</v>
      </c>
      <c r="AL145" s="279" t="s">
        <v>68</v>
      </c>
      <c r="AM145" s="279"/>
      <c r="AN145" s="229">
        <v>55</v>
      </c>
      <c r="AO145" s="278" t="s">
        <v>68</v>
      </c>
      <c r="AP145" s="278"/>
      <c r="AQ145" s="231">
        <v>64</v>
      </c>
      <c r="AR145" s="279" t="s">
        <v>68</v>
      </c>
      <c r="AS145" s="279"/>
      <c r="AT145" s="229">
        <v>76</v>
      </c>
      <c r="AU145" s="278" t="s">
        <v>68</v>
      </c>
      <c r="AV145" s="278"/>
      <c r="AW145" s="231">
        <v>83</v>
      </c>
      <c r="AX145" s="279" t="s">
        <v>68</v>
      </c>
      <c r="AY145" s="279"/>
      <c r="AZ145" s="229">
        <v>92</v>
      </c>
      <c r="BA145" s="278" t="s">
        <v>68</v>
      </c>
      <c r="BB145" s="278"/>
      <c r="BC145" s="231">
        <v>88</v>
      </c>
      <c r="BD145" s="279" t="s">
        <v>68</v>
      </c>
      <c r="BE145" s="280"/>
      <c r="BF145" s="42" t="s">
        <v>49</v>
      </c>
      <c r="BG145" s="43" t="s">
        <v>50</v>
      </c>
      <c r="BH145" s="44" t="s">
        <v>51</v>
      </c>
      <c r="BI145" s="44" t="s">
        <v>52</v>
      </c>
      <c r="BJ145" s="44" t="s">
        <v>53</v>
      </c>
    </row>
    <row r="146" spans="1:62" ht="38.25" customHeight="1" x14ac:dyDescent="0.2">
      <c r="A146" s="35">
        <v>141</v>
      </c>
      <c r="B146" s="35" t="s">
        <v>457</v>
      </c>
      <c r="C146" s="38" t="s">
        <v>458</v>
      </c>
      <c r="D146" s="39" t="s">
        <v>459</v>
      </c>
      <c r="E146" s="40" t="s">
        <v>67</v>
      </c>
      <c r="F146" s="41">
        <v>18</v>
      </c>
      <c r="G146" s="255">
        <f t="shared" si="147"/>
        <v>1228.6000000000001</v>
      </c>
      <c r="H146" s="256">
        <f t="shared" si="146"/>
        <v>400</v>
      </c>
      <c r="I146" s="257">
        <f t="shared" si="165"/>
        <v>316.2</v>
      </c>
      <c r="J146" s="257">
        <f t="shared" si="166"/>
        <v>316.2</v>
      </c>
      <c r="K146" s="257">
        <f t="shared" si="167"/>
        <v>196.2</v>
      </c>
      <c r="L146" s="277" t="s">
        <v>68</v>
      </c>
      <c r="M146" s="277"/>
      <c r="N146" s="277"/>
      <c r="O146" s="277"/>
      <c r="P146" s="277"/>
      <c r="Q146" s="277"/>
      <c r="R146" s="277"/>
      <c r="S146" s="277"/>
      <c r="T146" s="262"/>
      <c r="U146" s="262"/>
      <c r="V146" s="229">
        <v>163</v>
      </c>
      <c r="W146" s="278" t="s">
        <v>68</v>
      </c>
      <c r="X146" s="278"/>
      <c r="Y146" s="231">
        <v>87</v>
      </c>
      <c r="Z146" s="279" t="s">
        <v>68</v>
      </c>
      <c r="AA146" s="279"/>
      <c r="AB146" s="229">
        <v>84</v>
      </c>
      <c r="AC146" s="278" t="s">
        <v>68</v>
      </c>
      <c r="AD146" s="278"/>
      <c r="AE146" s="231">
        <v>69</v>
      </c>
      <c r="AF146" s="279" t="s">
        <v>68</v>
      </c>
      <c r="AG146" s="279"/>
      <c r="AH146" s="229">
        <v>60</v>
      </c>
      <c r="AI146" s="278" t="s">
        <v>68</v>
      </c>
      <c r="AJ146" s="278"/>
      <c r="AK146" s="231">
        <v>55</v>
      </c>
      <c r="AL146" s="279" t="s">
        <v>68</v>
      </c>
      <c r="AM146" s="279"/>
      <c r="AN146" s="229">
        <v>62</v>
      </c>
      <c r="AO146" s="278" t="s">
        <v>68</v>
      </c>
      <c r="AP146" s="278"/>
      <c r="AQ146" s="231">
        <v>74</v>
      </c>
      <c r="AR146" s="279" t="s">
        <v>68</v>
      </c>
      <c r="AS146" s="279"/>
      <c r="AT146" s="229">
        <v>84</v>
      </c>
      <c r="AU146" s="278" t="s">
        <v>68</v>
      </c>
      <c r="AV146" s="278"/>
      <c r="AW146" s="231">
        <v>101</v>
      </c>
      <c r="AX146" s="279" t="s">
        <v>68</v>
      </c>
      <c r="AY146" s="279"/>
      <c r="AZ146" s="229">
        <v>108</v>
      </c>
      <c r="BA146" s="278" t="s">
        <v>68</v>
      </c>
      <c r="BB146" s="278"/>
      <c r="BC146" s="231">
        <v>107</v>
      </c>
      <c r="BD146" s="279" t="s">
        <v>68</v>
      </c>
      <c r="BE146" s="280"/>
      <c r="BF146" s="42" t="s">
        <v>49</v>
      </c>
      <c r="BG146" s="43" t="s">
        <v>50</v>
      </c>
      <c r="BH146" s="44" t="s">
        <v>51</v>
      </c>
      <c r="BI146" s="44" t="s">
        <v>52</v>
      </c>
      <c r="BJ146" s="44" t="s">
        <v>53</v>
      </c>
    </row>
    <row r="147" spans="1:62" ht="38.25" customHeight="1" x14ac:dyDescent="0.2">
      <c r="A147" s="35">
        <v>142</v>
      </c>
      <c r="B147" s="35" t="s">
        <v>460</v>
      </c>
      <c r="C147" s="38" t="s">
        <v>461</v>
      </c>
      <c r="D147" s="39" t="s">
        <v>462</v>
      </c>
      <c r="E147" s="40" t="s">
        <v>67</v>
      </c>
      <c r="F147" s="41">
        <v>18</v>
      </c>
      <c r="G147" s="255">
        <f t="shared" si="147"/>
        <v>6.4</v>
      </c>
      <c r="H147" s="256">
        <f t="shared" si="146"/>
        <v>4</v>
      </c>
      <c r="I147" s="257">
        <f t="shared" si="165"/>
        <v>1.2</v>
      </c>
      <c r="J147" s="257">
        <f t="shared" si="166"/>
        <v>1.2</v>
      </c>
      <c r="K147" s="257">
        <f t="shared" si="167"/>
        <v>0</v>
      </c>
      <c r="L147" s="277" t="s">
        <v>68</v>
      </c>
      <c r="M147" s="277"/>
      <c r="N147" s="277"/>
      <c r="O147" s="277"/>
      <c r="P147" s="277"/>
      <c r="Q147" s="277"/>
      <c r="R147" s="277"/>
      <c r="S147" s="277"/>
      <c r="T147" s="262"/>
      <c r="U147" s="262"/>
      <c r="V147" s="229">
        <v>0</v>
      </c>
      <c r="W147" s="278" t="s">
        <v>68</v>
      </c>
      <c r="X147" s="278"/>
      <c r="Y147" s="231">
        <v>0</v>
      </c>
      <c r="Z147" s="279" t="s">
        <v>68</v>
      </c>
      <c r="AA147" s="279"/>
      <c r="AB147" s="229">
        <v>0</v>
      </c>
      <c r="AC147" s="278" t="s">
        <v>68</v>
      </c>
      <c r="AD147" s="278"/>
      <c r="AE147" s="231">
        <v>0</v>
      </c>
      <c r="AF147" s="279" t="s">
        <v>68</v>
      </c>
      <c r="AG147" s="279"/>
      <c r="AH147" s="229">
        <v>0</v>
      </c>
      <c r="AI147" s="278" t="s">
        <v>68</v>
      </c>
      <c r="AJ147" s="278"/>
      <c r="AK147" s="231">
        <v>0</v>
      </c>
      <c r="AL147" s="279" t="s">
        <v>68</v>
      </c>
      <c r="AM147" s="279"/>
      <c r="AN147" s="229">
        <v>0</v>
      </c>
      <c r="AO147" s="278" t="s">
        <v>68</v>
      </c>
      <c r="AP147" s="278"/>
      <c r="AQ147" s="231">
        <v>0</v>
      </c>
      <c r="AR147" s="279" t="s">
        <v>68</v>
      </c>
      <c r="AS147" s="279"/>
      <c r="AT147" s="229">
        <v>4</v>
      </c>
      <c r="AU147" s="278" t="s">
        <v>68</v>
      </c>
      <c r="AV147" s="278"/>
      <c r="AW147" s="231">
        <v>0</v>
      </c>
      <c r="AX147" s="279" t="s">
        <v>68</v>
      </c>
      <c r="AY147" s="279"/>
      <c r="AZ147" s="229">
        <v>0</v>
      </c>
      <c r="BA147" s="278" t="s">
        <v>68</v>
      </c>
      <c r="BB147" s="278"/>
      <c r="BC147" s="231">
        <v>0</v>
      </c>
      <c r="BD147" s="279" t="s">
        <v>68</v>
      </c>
      <c r="BE147" s="280"/>
      <c r="BF147" s="42" t="s">
        <v>49</v>
      </c>
      <c r="BG147" s="43" t="s">
        <v>50</v>
      </c>
      <c r="BH147" s="44" t="s">
        <v>51</v>
      </c>
      <c r="BI147" s="44" t="s">
        <v>52</v>
      </c>
      <c r="BJ147" s="44" t="s">
        <v>53</v>
      </c>
    </row>
    <row r="148" spans="1:62" ht="38.25" customHeight="1" x14ac:dyDescent="0.2">
      <c r="A148" s="35">
        <v>143</v>
      </c>
      <c r="B148" s="35" t="s">
        <v>463</v>
      </c>
      <c r="C148" s="38" t="s">
        <v>464</v>
      </c>
      <c r="D148" s="39">
        <v>96464387</v>
      </c>
      <c r="E148" s="40" t="s">
        <v>67</v>
      </c>
      <c r="F148" s="41">
        <v>15</v>
      </c>
      <c r="G148" s="255">
        <f t="shared" si="147"/>
        <v>2737.4</v>
      </c>
      <c r="H148" s="256">
        <f t="shared" si="146"/>
        <v>731</v>
      </c>
      <c r="I148" s="257">
        <f t="shared" si="165"/>
        <v>741.9</v>
      </c>
      <c r="J148" s="257">
        <f t="shared" si="166"/>
        <v>741.9</v>
      </c>
      <c r="K148" s="257">
        <f t="shared" si="167"/>
        <v>522.6</v>
      </c>
      <c r="L148" s="277" t="s">
        <v>68</v>
      </c>
      <c r="M148" s="277"/>
      <c r="N148" s="277"/>
      <c r="O148" s="277"/>
      <c r="P148" s="277"/>
      <c r="Q148" s="277"/>
      <c r="R148" s="277"/>
      <c r="S148" s="277"/>
      <c r="T148" s="262"/>
      <c r="U148" s="262"/>
      <c r="V148" s="229">
        <v>221</v>
      </c>
      <c r="W148" s="278" t="s">
        <v>68</v>
      </c>
      <c r="X148" s="278"/>
      <c r="Y148" s="231">
        <v>181</v>
      </c>
      <c r="Z148" s="279" t="s">
        <v>68</v>
      </c>
      <c r="AA148" s="279"/>
      <c r="AB148" s="229">
        <v>153</v>
      </c>
      <c r="AC148" s="278" t="s">
        <v>68</v>
      </c>
      <c r="AD148" s="278"/>
      <c r="AE148" s="231">
        <v>142</v>
      </c>
      <c r="AF148" s="279" t="s">
        <v>68</v>
      </c>
      <c r="AG148" s="279"/>
      <c r="AH148" s="229">
        <v>265</v>
      </c>
      <c r="AI148" s="278" t="s">
        <v>68</v>
      </c>
      <c r="AJ148" s="278"/>
      <c r="AK148" s="231">
        <v>204</v>
      </c>
      <c r="AL148" s="279" t="s">
        <v>68</v>
      </c>
      <c r="AM148" s="279"/>
      <c r="AN148" s="229">
        <v>307</v>
      </c>
      <c r="AO148" s="278" t="s">
        <v>68</v>
      </c>
      <c r="AP148" s="278"/>
      <c r="AQ148" s="231">
        <v>269</v>
      </c>
      <c r="AR148" s="279" t="s">
        <v>68</v>
      </c>
      <c r="AS148" s="279"/>
      <c r="AT148" s="229">
        <v>291</v>
      </c>
      <c r="AU148" s="278" t="s">
        <v>68</v>
      </c>
      <c r="AV148" s="278"/>
      <c r="AW148" s="231">
        <v>67</v>
      </c>
      <c r="AX148" s="279" t="s">
        <v>68</v>
      </c>
      <c r="AY148" s="279"/>
      <c r="AZ148" s="229">
        <v>173</v>
      </c>
      <c r="BA148" s="278" t="s">
        <v>68</v>
      </c>
      <c r="BB148" s="278"/>
      <c r="BC148" s="231">
        <v>200</v>
      </c>
      <c r="BD148" s="279" t="s">
        <v>68</v>
      </c>
      <c r="BE148" s="280"/>
      <c r="BF148" s="42" t="s">
        <v>49</v>
      </c>
      <c r="BG148" s="43" t="s">
        <v>50</v>
      </c>
      <c r="BH148" s="44" t="s">
        <v>51</v>
      </c>
      <c r="BI148" s="44" t="s">
        <v>52</v>
      </c>
      <c r="BJ148" s="44" t="s">
        <v>53</v>
      </c>
    </row>
    <row r="149" spans="1:62" ht="38.25" customHeight="1" x14ac:dyDescent="0.2">
      <c r="A149" s="35">
        <v>144</v>
      </c>
      <c r="B149" s="35" t="s">
        <v>465</v>
      </c>
      <c r="C149" s="38" t="s">
        <v>466</v>
      </c>
      <c r="D149" s="39">
        <v>42582318</v>
      </c>
      <c r="E149" s="40" t="s">
        <v>332</v>
      </c>
      <c r="F149" s="41">
        <v>3</v>
      </c>
      <c r="G149" s="255">
        <f t="shared" si="147"/>
        <v>734.7</v>
      </c>
      <c r="H149" s="256">
        <f t="shared" si="146"/>
        <v>282</v>
      </c>
      <c r="I149" s="257">
        <f t="shared" ref="I149:I154" si="168">(V149+Y149+AB149+AE149+AH149+AK149+AN149+AQ149+AT149+AW149+AZ149+BC149)*30%</f>
        <v>179.1</v>
      </c>
      <c r="J149" s="257">
        <f t="shared" ref="J149:J154" si="169">(V149+Y149+AB149+AE149+AH149+AK149+AN149+AQ149+AT149+AW149+AZ149+BC149)*30%</f>
        <v>179.1</v>
      </c>
      <c r="K149" s="257">
        <f t="shared" ref="K149:K154" si="170">(V149+Y149+AB149+AE149+AH149+AK149+AN149+AQ149)*30%</f>
        <v>94.5</v>
      </c>
      <c r="L149" s="277" t="s">
        <v>68</v>
      </c>
      <c r="M149" s="277"/>
      <c r="N149" s="277"/>
      <c r="O149" s="277"/>
      <c r="P149" s="277"/>
      <c r="Q149" s="277"/>
      <c r="R149" s="277"/>
      <c r="S149" s="277"/>
      <c r="T149" s="262"/>
      <c r="U149" s="262"/>
      <c r="V149" s="229">
        <v>34</v>
      </c>
      <c r="W149" s="278" t="s">
        <v>68</v>
      </c>
      <c r="X149" s="278"/>
      <c r="Y149" s="231">
        <v>28</v>
      </c>
      <c r="Z149" s="279" t="s">
        <v>68</v>
      </c>
      <c r="AA149" s="279"/>
      <c r="AB149" s="229">
        <v>46</v>
      </c>
      <c r="AC149" s="278" t="s">
        <v>68</v>
      </c>
      <c r="AD149" s="278"/>
      <c r="AE149" s="231">
        <v>40</v>
      </c>
      <c r="AF149" s="279" t="s">
        <v>68</v>
      </c>
      <c r="AG149" s="279"/>
      <c r="AH149" s="229">
        <v>34</v>
      </c>
      <c r="AI149" s="278" t="s">
        <v>68</v>
      </c>
      <c r="AJ149" s="278"/>
      <c r="AK149" s="231">
        <v>37</v>
      </c>
      <c r="AL149" s="279" t="s">
        <v>68</v>
      </c>
      <c r="AM149" s="279"/>
      <c r="AN149" s="229">
        <v>41</v>
      </c>
      <c r="AO149" s="278" t="s">
        <v>68</v>
      </c>
      <c r="AP149" s="278"/>
      <c r="AQ149" s="231">
        <v>55</v>
      </c>
      <c r="AR149" s="279" t="s">
        <v>68</v>
      </c>
      <c r="AS149" s="279"/>
      <c r="AT149" s="229">
        <v>64</v>
      </c>
      <c r="AU149" s="278" t="s">
        <v>68</v>
      </c>
      <c r="AV149" s="278"/>
      <c r="AW149" s="231">
        <v>69</v>
      </c>
      <c r="AX149" s="279" t="s">
        <v>68</v>
      </c>
      <c r="AY149" s="279"/>
      <c r="AZ149" s="229">
        <v>76</v>
      </c>
      <c r="BA149" s="278" t="s">
        <v>68</v>
      </c>
      <c r="BB149" s="278"/>
      <c r="BC149" s="231">
        <v>73</v>
      </c>
      <c r="BD149" s="279" t="s">
        <v>68</v>
      </c>
      <c r="BE149" s="280"/>
      <c r="BF149" s="42" t="s">
        <v>49</v>
      </c>
      <c r="BG149" s="43" t="s">
        <v>50</v>
      </c>
      <c r="BH149" s="44" t="s">
        <v>51</v>
      </c>
      <c r="BI149" s="44" t="s">
        <v>52</v>
      </c>
      <c r="BJ149" s="44" t="s">
        <v>53</v>
      </c>
    </row>
    <row r="150" spans="1:62" ht="38.25" customHeight="1" x14ac:dyDescent="0.2">
      <c r="A150" s="35">
        <v>145</v>
      </c>
      <c r="B150" s="35" t="s">
        <v>467</v>
      </c>
      <c r="C150" s="38" t="s">
        <v>468</v>
      </c>
      <c r="D150" s="39" t="s">
        <v>469</v>
      </c>
      <c r="E150" s="40" t="s">
        <v>67</v>
      </c>
      <c r="F150" s="41">
        <v>12</v>
      </c>
      <c r="G150" s="255">
        <f t="shared" si="147"/>
        <v>1457.8999999999999</v>
      </c>
      <c r="H150" s="256">
        <f t="shared" si="146"/>
        <v>500</v>
      </c>
      <c r="I150" s="257">
        <f t="shared" si="168"/>
        <v>369.3</v>
      </c>
      <c r="J150" s="257">
        <f t="shared" si="169"/>
        <v>369.3</v>
      </c>
      <c r="K150" s="257">
        <f t="shared" si="170"/>
        <v>219.29999999999998</v>
      </c>
      <c r="L150" s="277" t="s">
        <v>68</v>
      </c>
      <c r="M150" s="277"/>
      <c r="N150" s="277"/>
      <c r="O150" s="277"/>
      <c r="P150" s="277"/>
      <c r="Q150" s="277"/>
      <c r="R150" s="277"/>
      <c r="S150" s="277"/>
      <c r="T150" s="262"/>
      <c r="U150" s="262"/>
      <c r="V150" s="229">
        <v>115</v>
      </c>
      <c r="W150" s="278" t="s">
        <v>68</v>
      </c>
      <c r="X150" s="278"/>
      <c r="Y150" s="231">
        <v>52</v>
      </c>
      <c r="Z150" s="279" t="s">
        <v>68</v>
      </c>
      <c r="AA150" s="279"/>
      <c r="AB150" s="229">
        <v>94</v>
      </c>
      <c r="AC150" s="278" t="s">
        <v>68</v>
      </c>
      <c r="AD150" s="278"/>
      <c r="AE150" s="239">
        <v>130</v>
      </c>
      <c r="AF150" s="279" t="s">
        <v>68</v>
      </c>
      <c r="AG150" s="279"/>
      <c r="AH150" s="229">
        <v>39</v>
      </c>
      <c r="AI150" s="278" t="s">
        <v>68</v>
      </c>
      <c r="AJ150" s="278"/>
      <c r="AK150" s="231">
        <v>63</v>
      </c>
      <c r="AL150" s="279" t="s">
        <v>68</v>
      </c>
      <c r="AM150" s="279"/>
      <c r="AN150" s="229">
        <v>77</v>
      </c>
      <c r="AO150" s="278" t="s">
        <v>68</v>
      </c>
      <c r="AP150" s="278"/>
      <c r="AQ150" s="231">
        <v>161</v>
      </c>
      <c r="AR150" s="279" t="s">
        <v>68</v>
      </c>
      <c r="AS150" s="279"/>
      <c r="AT150" s="229">
        <v>125</v>
      </c>
      <c r="AU150" s="278" t="s">
        <v>68</v>
      </c>
      <c r="AV150" s="278"/>
      <c r="AW150" s="231">
        <v>92</v>
      </c>
      <c r="AX150" s="279" t="s">
        <v>68</v>
      </c>
      <c r="AY150" s="279"/>
      <c r="AZ150" s="229">
        <v>123</v>
      </c>
      <c r="BA150" s="278" t="s">
        <v>68</v>
      </c>
      <c r="BB150" s="278"/>
      <c r="BC150" s="231">
        <v>160</v>
      </c>
      <c r="BD150" s="279" t="s">
        <v>68</v>
      </c>
      <c r="BE150" s="280"/>
      <c r="BF150" s="42" t="s">
        <v>49</v>
      </c>
      <c r="BG150" s="43" t="s">
        <v>50</v>
      </c>
      <c r="BH150" s="44" t="s">
        <v>51</v>
      </c>
      <c r="BI150" s="44" t="s">
        <v>52</v>
      </c>
      <c r="BJ150" s="44" t="s">
        <v>53</v>
      </c>
    </row>
    <row r="151" spans="1:62" ht="38.25" customHeight="1" x14ac:dyDescent="0.2">
      <c r="A151" s="35">
        <v>146</v>
      </c>
      <c r="B151" s="35" t="s">
        <v>470</v>
      </c>
      <c r="C151" s="38" t="s">
        <v>471</v>
      </c>
      <c r="D151" s="39" t="s">
        <v>472</v>
      </c>
      <c r="E151" s="40" t="s">
        <v>332</v>
      </c>
      <c r="F151" s="41">
        <v>3</v>
      </c>
      <c r="G151" s="255">
        <f>SUM(H151+I151+J151+K151)</f>
        <v>1384.6</v>
      </c>
      <c r="H151" s="256">
        <f t="shared" si="146"/>
        <v>196</v>
      </c>
      <c r="I151" s="257">
        <f t="shared" si="168"/>
        <v>415.8</v>
      </c>
      <c r="J151" s="257">
        <f t="shared" si="169"/>
        <v>415.8</v>
      </c>
      <c r="K151" s="257">
        <f t="shared" si="170"/>
        <v>357</v>
      </c>
      <c r="L151" s="277" t="s">
        <v>68</v>
      </c>
      <c r="M151" s="277"/>
      <c r="N151" s="277"/>
      <c r="O151" s="277"/>
      <c r="P151" s="277"/>
      <c r="Q151" s="277"/>
      <c r="R151" s="277"/>
      <c r="S151" s="277"/>
      <c r="T151" s="262"/>
      <c r="U151" s="262"/>
      <c r="V151" s="229">
        <v>131</v>
      </c>
      <c r="W151" s="278" t="s">
        <v>68</v>
      </c>
      <c r="X151" s="278"/>
      <c r="Y151" s="231">
        <v>94</v>
      </c>
      <c r="Z151" s="279" t="s">
        <v>68</v>
      </c>
      <c r="AA151" s="279"/>
      <c r="AB151" s="229">
        <v>122</v>
      </c>
      <c r="AC151" s="278" t="s">
        <v>68</v>
      </c>
      <c r="AD151" s="278"/>
      <c r="AE151" s="231">
        <v>206</v>
      </c>
      <c r="AF151" s="279" t="s">
        <v>68</v>
      </c>
      <c r="AG151" s="279"/>
      <c r="AH151" s="229">
        <v>260</v>
      </c>
      <c r="AI151" s="278" t="s">
        <v>68</v>
      </c>
      <c r="AJ151" s="278"/>
      <c r="AK151" s="231">
        <v>308</v>
      </c>
      <c r="AL151" s="279" t="s">
        <v>68</v>
      </c>
      <c r="AM151" s="279"/>
      <c r="AN151" s="229">
        <v>60</v>
      </c>
      <c r="AO151" s="278" t="s">
        <v>68</v>
      </c>
      <c r="AP151" s="278"/>
      <c r="AQ151" s="231">
        <v>9</v>
      </c>
      <c r="AR151" s="279" t="s">
        <v>68</v>
      </c>
      <c r="AS151" s="279"/>
      <c r="AT151" s="229">
        <v>59</v>
      </c>
      <c r="AU151" s="278" t="s">
        <v>68</v>
      </c>
      <c r="AV151" s="278"/>
      <c r="AW151" s="231">
        <v>37</v>
      </c>
      <c r="AX151" s="279" t="s">
        <v>68</v>
      </c>
      <c r="AY151" s="279"/>
      <c r="AZ151" s="229">
        <v>27</v>
      </c>
      <c r="BA151" s="278" t="s">
        <v>68</v>
      </c>
      <c r="BB151" s="278"/>
      <c r="BC151" s="231">
        <v>73</v>
      </c>
      <c r="BD151" s="279" t="s">
        <v>68</v>
      </c>
      <c r="BE151" s="280"/>
      <c r="BF151" s="42" t="s">
        <v>49</v>
      </c>
      <c r="BG151" s="43" t="s">
        <v>50</v>
      </c>
      <c r="BH151" s="44" t="s">
        <v>51</v>
      </c>
      <c r="BI151" s="44" t="s">
        <v>52</v>
      </c>
      <c r="BJ151" s="44" t="s">
        <v>53</v>
      </c>
    </row>
    <row r="152" spans="1:62" ht="38.25" customHeight="1" x14ac:dyDescent="0.2">
      <c r="A152" s="35">
        <v>147</v>
      </c>
      <c r="B152" s="49" t="s">
        <v>473</v>
      </c>
      <c r="C152" s="50" t="s">
        <v>474</v>
      </c>
      <c r="D152" s="51" t="s">
        <v>475</v>
      </c>
      <c r="E152" s="52" t="s">
        <v>67</v>
      </c>
      <c r="F152" s="53">
        <v>2</v>
      </c>
      <c r="G152" s="255">
        <f t="shared" si="147"/>
        <v>2523.6</v>
      </c>
      <c r="H152" s="256">
        <f t="shared" si="146"/>
        <v>846</v>
      </c>
      <c r="I152" s="257">
        <f t="shared" si="168"/>
        <v>643.79999999999995</v>
      </c>
      <c r="J152" s="257">
        <f t="shared" si="169"/>
        <v>643.79999999999995</v>
      </c>
      <c r="K152" s="257">
        <f t="shared" si="170"/>
        <v>390</v>
      </c>
      <c r="L152" s="277" t="s">
        <v>68</v>
      </c>
      <c r="M152" s="277"/>
      <c r="N152" s="277"/>
      <c r="O152" s="277"/>
      <c r="P152" s="277"/>
      <c r="Q152" s="277"/>
      <c r="R152" s="277"/>
      <c r="S152" s="277"/>
      <c r="T152" s="262"/>
      <c r="U152" s="262"/>
      <c r="V152" s="229">
        <v>220</v>
      </c>
      <c r="W152" s="278" t="s">
        <v>68</v>
      </c>
      <c r="X152" s="278"/>
      <c r="Y152" s="231">
        <v>202</v>
      </c>
      <c r="Z152" s="279" t="s">
        <v>68</v>
      </c>
      <c r="AA152" s="279"/>
      <c r="AB152" s="229">
        <v>189</v>
      </c>
      <c r="AC152" s="278" t="s">
        <v>68</v>
      </c>
      <c r="AD152" s="278"/>
      <c r="AE152" s="231">
        <v>151</v>
      </c>
      <c r="AF152" s="279" t="s">
        <v>68</v>
      </c>
      <c r="AG152" s="279"/>
      <c r="AH152" s="229">
        <v>125</v>
      </c>
      <c r="AI152" s="278" t="s">
        <v>68</v>
      </c>
      <c r="AJ152" s="278"/>
      <c r="AK152" s="231">
        <v>111</v>
      </c>
      <c r="AL152" s="279" t="s">
        <v>68</v>
      </c>
      <c r="AM152" s="279"/>
      <c r="AN152" s="229">
        <v>131</v>
      </c>
      <c r="AO152" s="278" t="s">
        <v>68</v>
      </c>
      <c r="AP152" s="278"/>
      <c r="AQ152" s="231">
        <v>171</v>
      </c>
      <c r="AR152" s="279" t="s">
        <v>68</v>
      </c>
      <c r="AS152" s="279"/>
      <c r="AT152" s="229">
        <v>207</v>
      </c>
      <c r="AU152" s="278" t="s">
        <v>68</v>
      </c>
      <c r="AV152" s="278"/>
      <c r="AW152" s="231">
        <v>228</v>
      </c>
      <c r="AX152" s="279" t="s">
        <v>68</v>
      </c>
      <c r="AY152" s="279"/>
      <c r="AZ152" s="229">
        <v>220</v>
      </c>
      <c r="BA152" s="278" t="s">
        <v>68</v>
      </c>
      <c r="BB152" s="278"/>
      <c r="BC152" s="231">
        <v>191</v>
      </c>
      <c r="BD152" s="279" t="s">
        <v>68</v>
      </c>
      <c r="BE152" s="280"/>
      <c r="BF152" s="54" t="s">
        <v>49</v>
      </c>
      <c r="BG152" s="55" t="s">
        <v>50</v>
      </c>
      <c r="BH152" s="44" t="s">
        <v>51</v>
      </c>
      <c r="BI152" s="44" t="s">
        <v>52</v>
      </c>
      <c r="BJ152" s="44" t="s">
        <v>53</v>
      </c>
    </row>
    <row r="153" spans="1:62" ht="38.25" customHeight="1" x14ac:dyDescent="0.2">
      <c r="A153" s="35">
        <v>148</v>
      </c>
      <c r="B153" s="35" t="s">
        <v>476</v>
      </c>
      <c r="C153" s="38" t="s">
        <v>477</v>
      </c>
      <c r="D153" s="39" t="s">
        <v>478</v>
      </c>
      <c r="E153" s="40" t="s">
        <v>67</v>
      </c>
      <c r="F153" s="41">
        <v>3</v>
      </c>
      <c r="G153" s="255">
        <f t="shared" si="147"/>
        <v>1133.8</v>
      </c>
      <c r="H153" s="256">
        <f t="shared" si="146"/>
        <v>442</v>
      </c>
      <c r="I153" s="257">
        <f t="shared" si="168"/>
        <v>274.8</v>
      </c>
      <c r="J153" s="257">
        <f t="shared" si="169"/>
        <v>274.8</v>
      </c>
      <c r="K153" s="257">
        <f t="shared" si="170"/>
        <v>142.19999999999999</v>
      </c>
      <c r="L153" s="277" t="s">
        <v>68</v>
      </c>
      <c r="M153" s="277"/>
      <c r="N153" s="277"/>
      <c r="O153" s="277"/>
      <c r="P153" s="277"/>
      <c r="Q153" s="277"/>
      <c r="R153" s="277"/>
      <c r="S153" s="277"/>
      <c r="T153" s="262"/>
      <c r="U153" s="262"/>
      <c r="V153" s="229">
        <v>70</v>
      </c>
      <c r="W153" s="278" t="s">
        <v>68</v>
      </c>
      <c r="X153" s="278"/>
      <c r="Y153" s="231">
        <v>47</v>
      </c>
      <c r="Z153" s="279" t="s">
        <v>68</v>
      </c>
      <c r="AA153" s="279"/>
      <c r="AB153" s="229">
        <v>58</v>
      </c>
      <c r="AC153" s="278" t="s">
        <v>68</v>
      </c>
      <c r="AD153" s="278"/>
      <c r="AE153" s="231">
        <v>48</v>
      </c>
      <c r="AF153" s="279" t="s">
        <v>68</v>
      </c>
      <c r="AG153" s="279"/>
      <c r="AH153" s="229">
        <v>51</v>
      </c>
      <c r="AI153" s="278" t="s">
        <v>68</v>
      </c>
      <c r="AJ153" s="278"/>
      <c r="AK153" s="231">
        <v>63</v>
      </c>
      <c r="AL153" s="279" t="s">
        <v>68</v>
      </c>
      <c r="AM153" s="279"/>
      <c r="AN153" s="229">
        <v>61</v>
      </c>
      <c r="AO153" s="278" t="s">
        <v>68</v>
      </c>
      <c r="AP153" s="278"/>
      <c r="AQ153" s="231">
        <v>76</v>
      </c>
      <c r="AR153" s="279" t="s">
        <v>68</v>
      </c>
      <c r="AS153" s="279"/>
      <c r="AT153" s="229">
        <v>80</v>
      </c>
      <c r="AU153" s="278" t="s">
        <v>68</v>
      </c>
      <c r="AV153" s="278"/>
      <c r="AW153" s="231">
        <v>138</v>
      </c>
      <c r="AX153" s="279" t="s">
        <v>68</v>
      </c>
      <c r="AY153" s="279"/>
      <c r="AZ153" s="229">
        <v>84</v>
      </c>
      <c r="BA153" s="278" t="s">
        <v>68</v>
      </c>
      <c r="BB153" s="278"/>
      <c r="BC153" s="231">
        <v>140</v>
      </c>
      <c r="BD153" s="279" t="s">
        <v>68</v>
      </c>
      <c r="BE153" s="280"/>
      <c r="BF153" s="42" t="s">
        <v>49</v>
      </c>
      <c r="BG153" s="43" t="s">
        <v>50</v>
      </c>
      <c r="BH153" s="44" t="s">
        <v>51</v>
      </c>
      <c r="BI153" s="44" t="s">
        <v>52</v>
      </c>
      <c r="BJ153" s="44" t="s">
        <v>53</v>
      </c>
    </row>
    <row r="154" spans="1:62" ht="38.25" customHeight="1" x14ac:dyDescent="0.2">
      <c r="A154" s="35">
        <v>149</v>
      </c>
      <c r="B154" s="35" t="s">
        <v>476</v>
      </c>
      <c r="C154" s="38" t="s">
        <v>479</v>
      </c>
      <c r="D154" s="39" t="s">
        <v>480</v>
      </c>
      <c r="E154" s="40" t="s">
        <v>67</v>
      </c>
      <c r="F154" s="41">
        <v>3</v>
      </c>
      <c r="G154" s="255">
        <f t="shared" si="147"/>
        <v>653.59999999999991</v>
      </c>
      <c r="H154" s="256">
        <f t="shared" si="146"/>
        <v>251</v>
      </c>
      <c r="I154" s="257">
        <f t="shared" si="168"/>
        <v>159.29999999999998</v>
      </c>
      <c r="J154" s="257">
        <f t="shared" si="169"/>
        <v>159.29999999999998</v>
      </c>
      <c r="K154" s="257">
        <f t="shared" si="170"/>
        <v>84</v>
      </c>
      <c r="L154" s="277" t="s">
        <v>68</v>
      </c>
      <c r="M154" s="277"/>
      <c r="N154" s="277"/>
      <c r="O154" s="277"/>
      <c r="P154" s="277"/>
      <c r="Q154" s="277"/>
      <c r="R154" s="277"/>
      <c r="S154" s="277"/>
      <c r="T154" s="262"/>
      <c r="U154" s="262"/>
      <c r="V154" s="229">
        <v>39</v>
      </c>
      <c r="W154" s="278" t="s">
        <v>68</v>
      </c>
      <c r="X154" s="278"/>
      <c r="Y154" s="231">
        <v>27</v>
      </c>
      <c r="Z154" s="279" t="s">
        <v>68</v>
      </c>
      <c r="AA154" s="279"/>
      <c r="AB154" s="229">
        <v>36</v>
      </c>
      <c r="AC154" s="278" t="s">
        <v>68</v>
      </c>
      <c r="AD154" s="278"/>
      <c r="AE154" s="231">
        <v>35</v>
      </c>
      <c r="AF154" s="279" t="s">
        <v>68</v>
      </c>
      <c r="AG154" s="279"/>
      <c r="AH154" s="229">
        <v>29</v>
      </c>
      <c r="AI154" s="278" t="s">
        <v>68</v>
      </c>
      <c r="AJ154" s="278"/>
      <c r="AK154" s="231">
        <v>36</v>
      </c>
      <c r="AL154" s="279" t="s">
        <v>68</v>
      </c>
      <c r="AM154" s="279"/>
      <c r="AN154" s="229">
        <v>35</v>
      </c>
      <c r="AO154" s="278" t="s">
        <v>68</v>
      </c>
      <c r="AP154" s="278"/>
      <c r="AQ154" s="231">
        <v>43</v>
      </c>
      <c r="AR154" s="279" t="s">
        <v>68</v>
      </c>
      <c r="AS154" s="279"/>
      <c r="AT154" s="229">
        <v>45</v>
      </c>
      <c r="AU154" s="278" t="s">
        <v>68</v>
      </c>
      <c r="AV154" s="278"/>
      <c r="AW154" s="231">
        <v>79</v>
      </c>
      <c r="AX154" s="279" t="s">
        <v>68</v>
      </c>
      <c r="AY154" s="279"/>
      <c r="AZ154" s="229">
        <v>47</v>
      </c>
      <c r="BA154" s="278" t="s">
        <v>68</v>
      </c>
      <c r="BB154" s="278"/>
      <c r="BC154" s="231">
        <v>80</v>
      </c>
      <c r="BD154" s="279" t="s">
        <v>68</v>
      </c>
      <c r="BE154" s="280"/>
      <c r="BF154" s="42" t="s">
        <v>49</v>
      </c>
      <c r="BG154" s="43" t="s">
        <v>50</v>
      </c>
      <c r="BH154" s="44" t="s">
        <v>51</v>
      </c>
      <c r="BI154" s="44" t="s">
        <v>52</v>
      </c>
      <c r="BJ154" s="44" t="s">
        <v>53</v>
      </c>
    </row>
    <row r="155" spans="1:62" s="57" customFormat="1" ht="52.5" customHeight="1" x14ac:dyDescent="0.25">
      <c r="A155" s="35">
        <v>150</v>
      </c>
      <c r="B155" s="35" t="s">
        <v>481</v>
      </c>
      <c r="C155" s="38" t="s">
        <v>482</v>
      </c>
      <c r="D155" s="39" t="s">
        <v>483</v>
      </c>
      <c r="E155" s="40" t="s">
        <v>67</v>
      </c>
      <c r="F155" s="41">
        <v>15</v>
      </c>
      <c r="G155" s="255">
        <f t="shared" si="147"/>
        <v>7521</v>
      </c>
      <c r="H155" s="256">
        <f t="shared" si="146"/>
        <v>1067</v>
      </c>
      <c r="I155" s="257">
        <f>(V155+Y155+AB155+AE155+AH155+AK155+AN155+AQ155+AT155+AW155+AZ155+BC155)</f>
        <v>2507</v>
      </c>
      <c r="J155" s="257">
        <f>(V155+Y155+AB155+AE155+AH155+AK155+AN155+AQ155+AT155+AW155+AZ155+BC155)</f>
        <v>2507</v>
      </c>
      <c r="K155" s="257">
        <f>(V155+Y155+AB155+AE155+AH155+AK155+AN155+AQ155)</f>
        <v>1440</v>
      </c>
      <c r="L155" s="277" t="s">
        <v>68</v>
      </c>
      <c r="M155" s="277"/>
      <c r="N155" s="277"/>
      <c r="O155" s="277"/>
      <c r="P155" s="277"/>
      <c r="Q155" s="277"/>
      <c r="R155" s="277"/>
      <c r="S155" s="277"/>
      <c r="T155" s="262"/>
      <c r="U155" s="262"/>
      <c r="V155" s="240">
        <v>180</v>
      </c>
      <c r="W155" s="278" t="s">
        <v>68</v>
      </c>
      <c r="X155" s="278"/>
      <c r="Y155" s="241">
        <v>180</v>
      </c>
      <c r="Z155" s="279" t="s">
        <v>68</v>
      </c>
      <c r="AA155" s="279"/>
      <c r="AB155" s="240">
        <v>180</v>
      </c>
      <c r="AC155" s="278" t="s">
        <v>68</v>
      </c>
      <c r="AD155" s="278"/>
      <c r="AE155" s="241">
        <v>180</v>
      </c>
      <c r="AF155" s="279" t="s">
        <v>68</v>
      </c>
      <c r="AG155" s="279"/>
      <c r="AH155" s="240">
        <v>180</v>
      </c>
      <c r="AI155" s="278" t="s">
        <v>68</v>
      </c>
      <c r="AJ155" s="278"/>
      <c r="AK155" s="241">
        <v>180</v>
      </c>
      <c r="AL155" s="279" t="s">
        <v>68</v>
      </c>
      <c r="AM155" s="279"/>
      <c r="AN155" s="240">
        <v>180</v>
      </c>
      <c r="AO155" s="278" t="s">
        <v>68</v>
      </c>
      <c r="AP155" s="278"/>
      <c r="AQ155" s="241">
        <v>180</v>
      </c>
      <c r="AR155" s="279" t="s">
        <v>68</v>
      </c>
      <c r="AS155" s="279"/>
      <c r="AT155" s="240">
        <v>180</v>
      </c>
      <c r="AU155" s="278" t="s">
        <v>68</v>
      </c>
      <c r="AV155" s="278"/>
      <c r="AW155" s="241">
        <v>413</v>
      </c>
      <c r="AX155" s="279" t="s">
        <v>68</v>
      </c>
      <c r="AY155" s="279"/>
      <c r="AZ155" s="242">
        <v>294</v>
      </c>
      <c r="BA155" s="278" t="s">
        <v>68</v>
      </c>
      <c r="BB155" s="278"/>
      <c r="BC155" s="243">
        <v>180</v>
      </c>
      <c r="BD155" s="279" t="s">
        <v>68</v>
      </c>
      <c r="BE155" s="280"/>
      <c r="BF155" s="56" t="s">
        <v>484</v>
      </c>
      <c r="BG155" s="43" t="s">
        <v>50</v>
      </c>
      <c r="BH155" s="44" t="s">
        <v>51</v>
      </c>
      <c r="BI155" s="44" t="s">
        <v>52</v>
      </c>
      <c r="BJ155" s="44" t="s">
        <v>53</v>
      </c>
    </row>
    <row r="156" spans="1:62" ht="38.25" customHeight="1" x14ac:dyDescent="0.25">
      <c r="A156" s="35">
        <v>151</v>
      </c>
      <c r="B156" s="35" t="s">
        <v>485</v>
      </c>
      <c r="C156" s="38" t="s">
        <v>486</v>
      </c>
      <c r="D156" s="39" t="s">
        <v>487</v>
      </c>
      <c r="E156" s="40" t="s">
        <v>410</v>
      </c>
      <c r="F156" s="41">
        <v>85</v>
      </c>
      <c r="G156" s="255">
        <f t="shared" si="147"/>
        <v>162510</v>
      </c>
      <c r="H156" s="256">
        <f t="shared" si="146"/>
        <v>18548</v>
      </c>
      <c r="I156" s="257">
        <f t="shared" ref="I156:I157" si="171">(V156+Y156+AB156+AE156+AH156+AK156+AN156+AQ156+AT156+AW156+AZ156+BC156)</f>
        <v>54170</v>
      </c>
      <c r="J156" s="257">
        <f t="shared" ref="J156:J157" si="172">(V156+Y156+AB156+AE156+AH156+AK156+AN156+AQ156+AT156+AW156+AZ156+BC156)</f>
        <v>54170</v>
      </c>
      <c r="K156" s="257">
        <f t="shared" ref="K156:K157" si="173">(V156+Y156+AB156+AE156+AH156+AK156+AN156+AQ156)</f>
        <v>35622</v>
      </c>
      <c r="L156" s="277" t="s">
        <v>68</v>
      </c>
      <c r="M156" s="277"/>
      <c r="N156" s="277"/>
      <c r="O156" s="277"/>
      <c r="P156" s="277"/>
      <c r="Q156" s="277"/>
      <c r="R156" s="277"/>
      <c r="S156" s="277"/>
      <c r="T156" s="262"/>
      <c r="U156" s="262"/>
      <c r="V156" s="240">
        <v>5461</v>
      </c>
      <c r="W156" s="278" t="s">
        <v>68</v>
      </c>
      <c r="X156" s="278"/>
      <c r="Y156" s="241">
        <v>5881</v>
      </c>
      <c r="Z156" s="279" t="s">
        <v>68</v>
      </c>
      <c r="AA156" s="279"/>
      <c r="AB156" s="240">
        <v>4958</v>
      </c>
      <c r="AC156" s="278" t="s">
        <v>68</v>
      </c>
      <c r="AD156" s="278"/>
      <c r="AE156" s="241">
        <v>4354</v>
      </c>
      <c r="AF156" s="279" t="s">
        <v>68</v>
      </c>
      <c r="AG156" s="279"/>
      <c r="AH156" s="240">
        <v>3274</v>
      </c>
      <c r="AI156" s="278" t="s">
        <v>68</v>
      </c>
      <c r="AJ156" s="278"/>
      <c r="AK156" s="241">
        <v>2133</v>
      </c>
      <c r="AL156" s="279" t="s">
        <v>68</v>
      </c>
      <c r="AM156" s="279"/>
      <c r="AN156" s="240">
        <v>3275</v>
      </c>
      <c r="AO156" s="278" t="s">
        <v>68</v>
      </c>
      <c r="AP156" s="278"/>
      <c r="AQ156" s="241">
        <v>6286</v>
      </c>
      <c r="AR156" s="279" t="s">
        <v>68</v>
      </c>
      <c r="AS156" s="279"/>
      <c r="AT156" s="240">
        <v>4405</v>
      </c>
      <c r="AU156" s="278" t="s">
        <v>68</v>
      </c>
      <c r="AV156" s="278"/>
      <c r="AW156" s="241">
        <v>5416</v>
      </c>
      <c r="AX156" s="279" t="s">
        <v>68</v>
      </c>
      <c r="AY156" s="279"/>
      <c r="AZ156" s="242">
        <v>4139</v>
      </c>
      <c r="BA156" s="278" t="s">
        <v>68</v>
      </c>
      <c r="BB156" s="278"/>
      <c r="BC156" s="243">
        <v>4588</v>
      </c>
      <c r="BD156" s="279" t="s">
        <v>68</v>
      </c>
      <c r="BE156" s="280"/>
      <c r="BF156" s="56" t="s">
        <v>484</v>
      </c>
      <c r="BG156" s="43" t="s">
        <v>50</v>
      </c>
      <c r="BH156" s="44" t="s">
        <v>51</v>
      </c>
      <c r="BI156" s="44" t="s">
        <v>52</v>
      </c>
      <c r="BJ156" s="44" t="s">
        <v>53</v>
      </c>
    </row>
    <row r="157" spans="1:62" ht="38.25" customHeight="1" x14ac:dyDescent="0.25">
      <c r="A157" s="35">
        <v>152</v>
      </c>
      <c r="B157" s="35" t="s">
        <v>488</v>
      </c>
      <c r="C157" s="38" t="s">
        <v>489</v>
      </c>
      <c r="D157" s="39" t="s">
        <v>490</v>
      </c>
      <c r="E157" s="40" t="s">
        <v>67</v>
      </c>
      <c r="F157" s="41">
        <v>26</v>
      </c>
      <c r="G157" s="255">
        <f t="shared" si="147"/>
        <v>30579</v>
      </c>
      <c r="H157" s="256">
        <f t="shared" si="146"/>
        <v>4446</v>
      </c>
      <c r="I157" s="257">
        <f t="shared" si="171"/>
        <v>10193</v>
      </c>
      <c r="J157" s="257">
        <f t="shared" si="172"/>
        <v>10193</v>
      </c>
      <c r="K157" s="257">
        <f t="shared" si="173"/>
        <v>5747</v>
      </c>
      <c r="L157" s="277" t="s">
        <v>68</v>
      </c>
      <c r="M157" s="277"/>
      <c r="N157" s="277"/>
      <c r="O157" s="277"/>
      <c r="P157" s="277"/>
      <c r="Q157" s="277"/>
      <c r="R157" s="277"/>
      <c r="S157" s="277"/>
      <c r="T157" s="262"/>
      <c r="U157" s="262"/>
      <c r="V157" s="240">
        <v>1775</v>
      </c>
      <c r="W157" s="278" t="s">
        <v>68</v>
      </c>
      <c r="X157" s="278"/>
      <c r="Y157" s="241">
        <v>1348</v>
      </c>
      <c r="Z157" s="279" t="s">
        <v>68</v>
      </c>
      <c r="AA157" s="279"/>
      <c r="AB157" s="240">
        <v>1087</v>
      </c>
      <c r="AC157" s="278" t="s">
        <v>68</v>
      </c>
      <c r="AD157" s="278"/>
      <c r="AE157" s="241">
        <v>584</v>
      </c>
      <c r="AF157" s="279" t="s">
        <v>68</v>
      </c>
      <c r="AG157" s="279"/>
      <c r="AH157" s="240">
        <v>305</v>
      </c>
      <c r="AI157" s="278" t="s">
        <v>68</v>
      </c>
      <c r="AJ157" s="278"/>
      <c r="AK157" s="241">
        <v>194</v>
      </c>
      <c r="AL157" s="279" t="s">
        <v>68</v>
      </c>
      <c r="AM157" s="279"/>
      <c r="AN157" s="240">
        <v>208</v>
      </c>
      <c r="AO157" s="278" t="s">
        <v>68</v>
      </c>
      <c r="AP157" s="278"/>
      <c r="AQ157" s="241">
        <v>246</v>
      </c>
      <c r="AR157" s="279" t="s">
        <v>68</v>
      </c>
      <c r="AS157" s="279"/>
      <c r="AT157" s="240">
        <v>240</v>
      </c>
      <c r="AU157" s="278" t="s">
        <v>68</v>
      </c>
      <c r="AV157" s="278"/>
      <c r="AW157" s="241">
        <v>667</v>
      </c>
      <c r="AX157" s="279" t="s">
        <v>68</v>
      </c>
      <c r="AY157" s="279"/>
      <c r="AZ157" s="242">
        <v>1902</v>
      </c>
      <c r="BA157" s="278" t="s">
        <v>68</v>
      </c>
      <c r="BB157" s="278"/>
      <c r="BC157" s="243">
        <v>1637</v>
      </c>
      <c r="BD157" s="279" t="s">
        <v>68</v>
      </c>
      <c r="BE157" s="280"/>
      <c r="BF157" s="56" t="s">
        <v>484</v>
      </c>
      <c r="BG157" s="43" t="s">
        <v>50</v>
      </c>
      <c r="BH157" s="44" t="s">
        <v>51</v>
      </c>
      <c r="BI157" s="44" t="s">
        <v>52</v>
      </c>
      <c r="BJ157" s="44" t="s">
        <v>53</v>
      </c>
    </row>
    <row r="158" spans="1:62" ht="45" customHeight="1" x14ac:dyDescent="0.2">
      <c r="A158" s="35">
        <v>153</v>
      </c>
      <c r="B158" s="49" t="s">
        <v>491</v>
      </c>
      <c r="C158" s="50" t="s">
        <v>492</v>
      </c>
      <c r="D158" s="51" t="s">
        <v>493</v>
      </c>
      <c r="E158" s="52" t="s">
        <v>67</v>
      </c>
      <c r="F158" s="41">
        <v>12</v>
      </c>
      <c r="G158" s="255">
        <f t="shared" si="147"/>
        <v>3061.7</v>
      </c>
      <c r="H158" s="256">
        <f t="shared" si="146"/>
        <v>1094</v>
      </c>
      <c r="I158" s="257">
        <f t="shared" ref="I158:I177" si="174">(V158+Y158+AB158+AE158+AH158+AK158+AN158+AQ158+AT158+AW158+AZ158+BC158)*30%</f>
        <v>765.3</v>
      </c>
      <c r="J158" s="257">
        <f t="shared" ref="J158:J177" si="175">(V158+Y158+AB158+AE158+AH158+AK158+AN158+AQ158+AT158+AW158+AZ158+BC158)*30%</f>
        <v>765.3</v>
      </c>
      <c r="K158" s="257">
        <f t="shared" ref="K158:K177" si="176">(V158+Y158+AB158+AE158+AH158+AK158+AN158+AQ158)*30%</f>
        <v>437.09999999999997</v>
      </c>
      <c r="L158" s="277" t="s">
        <v>68</v>
      </c>
      <c r="M158" s="277"/>
      <c r="N158" s="277"/>
      <c r="O158" s="277"/>
      <c r="P158" s="277"/>
      <c r="Q158" s="277"/>
      <c r="R158" s="277"/>
      <c r="S158" s="277"/>
      <c r="T158" s="262"/>
      <c r="U158" s="262"/>
      <c r="V158" s="229">
        <v>293</v>
      </c>
      <c r="W158" s="278" t="s">
        <v>68</v>
      </c>
      <c r="X158" s="278"/>
      <c r="Y158" s="231">
        <v>216</v>
      </c>
      <c r="Z158" s="279" t="s">
        <v>68</v>
      </c>
      <c r="AA158" s="279"/>
      <c r="AB158" s="229">
        <v>195</v>
      </c>
      <c r="AC158" s="278" t="s">
        <v>68</v>
      </c>
      <c r="AD158" s="278"/>
      <c r="AE158" s="231">
        <v>150</v>
      </c>
      <c r="AF158" s="279" t="s">
        <v>68</v>
      </c>
      <c r="AG158" s="279"/>
      <c r="AH158" s="229">
        <v>122</v>
      </c>
      <c r="AI158" s="278" t="s">
        <v>68</v>
      </c>
      <c r="AJ158" s="278"/>
      <c r="AK158" s="231">
        <v>149</v>
      </c>
      <c r="AL158" s="279" t="s">
        <v>68</v>
      </c>
      <c r="AM158" s="279"/>
      <c r="AN158" s="229">
        <v>146</v>
      </c>
      <c r="AO158" s="278" t="s">
        <v>68</v>
      </c>
      <c r="AP158" s="278"/>
      <c r="AQ158" s="231">
        <v>186</v>
      </c>
      <c r="AR158" s="279" t="s">
        <v>68</v>
      </c>
      <c r="AS158" s="279"/>
      <c r="AT158" s="229">
        <v>196</v>
      </c>
      <c r="AU158" s="278" t="s">
        <v>68</v>
      </c>
      <c r="AV158" s="278"/>
      <c r="AW158" s="231">
        <v>345</v>
      </c>
      <c r="AX158" s="279" t="s">
        <v>68</v>
      </c>
      <c r="AY158" s="279"/>
      <c r="AZ158" s="229">
        <v>206</v>
      </c>
      <c r="BA158" s="278" t="s">
        <v>68</v>
      </c>
      <c r="BB158" s="278"/>
      <c r="BC158" s="231">
        <v>347</v>
      </c>
      <c r="BD158" s="279" t="s">
        <v>68</v>
      </c>
      <c r="BE158" s="280"/>
      <c r="BF158" s="42" t="s">
        <v>49</v>
      </c>
      <c r="BG158" s="43" t="s">
        <v>50</v>
      </c>
      <c r="BH158" s="44" t="s">
        <v>51</v>
      </c>
      <c r="BI158" s="44" t="s">
        <v>52</v>
      </c>
      <c r="BJ158" s="44" t="s">
        <v>53</v>
      </c>
    </row>
    <row r="159" spans="1:62" ht="45" customHeight="1" x14ac:dyDescent="0.2">
      <c r="A159" s="35">
        <v>154</v>
      </c>
      <c r="B159" s="49" t="s">
        <v>494</v>
      </c>
      <c r="C159" s="50" t="s">
        <v>495</v>
      </c>
      <c r="D159" s="51" t="s">
        <v>496</v>
      </c>
      <c r="E159" s="52" t="s">
        <v>67</v>
      </c>
      <c r="F159" s="41">
        <v>12</v>
      </c>
      <c r="G159" s="255">
        <f t="shared" si="147"/>
        <v>2116.8999999999996</v>
      </c>
      <c r="H159" s="256">
        <f t="shared" si="146"/>
        <v>733</v>
      </c>
      <c r="I159" s="257">
        <f t="shared" si="174"/>
        <v>534.6</v>
      </c>
      <c r="J159" s="257">
        <f t="shared" si="175"/>
        <v>534.6</v>
      </c>
      <c r="K159" s="257">
        <f t="shared" si="176"/>
        <v>314.7</v>
      </c>
      <c r="L159" s="277" t="s">
        <v>68</v>
      </c>
      <c r="M159" s="277"/>
      <c r="N159" s="277"/>
      <c r="O159" s="277"/>
      <c r="P159" s="277"/>
      <c r="Q159" s="277"/>
      <c r="R159" s="277"/>
      <c r="S159" s="277"/>
      <c r="T159" s="262"/>
      <c r="U159" s="262"/>
      <c r="V159" s="229">
        <v>180</v>
      </c>
      <c r="W159" s="278" t="s">
        <v>68</v>
      </c>
      <c r="X159" s="278"/>
      <c r="Y159" s="231">
        <v>186</v>
      </c>
      <c r="Z159" s="279" t="s">
        <v>68</v>
      </c>
      <c r="AA159" s="279"/>
      <c r="AB159" s="229">
        <v>136</v>
      </c>
      <c r="AC159" s="278" t="s">
        <v>68</v>
      </c>
      <c r="AD159" s="278"/>
      <c r="AE159" s="231">
        <v>127</v>
      </c>
      <c r="AF159" s="279" t="s">
        <v>68</v>
      </c>
      <c r="AG159" s="279"/>
      <c r="AH159" s="229">
        <v>91</v>
      </c>
      <c r="AI159" s="278" t="s">
        <v>68</v>
      </c>
      <c r="AJ159" s="278"/>
      <c r="AK159" s="231">
        <v>83</v>
      </c>
      <c r="AL159" s="279" t="s">
        <v>68</v>
      </c>
      <c r="AM159" s="279"/>
      <c r="AN159" s="229">
        <v>104</v>
      </c>
      <c r="AO159" s="278" t="s">
        <v>68</v>
      </c>
      <c r="AP159" s="278"/>
      <c r="AQ159" s="231">
        <v>142</v>
      </c>
      <c r="AR159" s="279" t="s">
        <v>68</v>
      </c>
      <c r="AS159" s="279"/>
      <c r="AT159" s="229">
        <v>87</v>
      </c>
      <c r="AU159" s="278" t="s">
        <v>68</v>
      </c>
      <c r="AV159" s="278"/>
      <c r="AW159" s="231">
        <v>261</v>
      </c>
      <c r="AX159" s="279" t="s">
        <v>68</v>
      </c>
      <c r="AY159" s="279"/>
      <c r="AZ159" s="229">
        <v>228</v>
      </c>
      <c r="BA159" s="278" t="s">
        <v>68</v>
      </c>
      <c r="BB159" s="278"/>
      <c r="BC159" s="231">
        <v>157</v>
      </c>
      <c r="BD159" s="279" t="s">
        <v>68</v>
      </c>
      <c r="BE159" s="280"/>
      <c r="BF159" s="42" t="s">
        <v>49</v>
      </c>
      <c r="BG159" s="43" t="s">
        <v>50</v>
      </c>
      <c r="BH159" s="44" t="s">
        <v>51</v>
      </c>
      <c r="BI159" s="44" t="s">
        <v>52</v>
      </c>
      <c r="BJ159" s="44" t="s">
        <v>53</v>
      </c>
    </row>
    <row r="160" spans="1:62" ht="45" customHeight="1" x14ac:dyDescent="0.2">
      <c r="A160" s="35">
        <v>155</v>
      </c>
      <c r="B160" s="49" t="s">
        <v>497</v>
      </c>
      <c r="C160" s="50" t="s">
        <v>498</v>
      </c>
      <c r="D160" s="51" t="s">
        <v>499</v>
      </c>
      <c r="E160" s="52" t="s">
        <v>67</v>
      </c>
      <c r="F160" s="41">
        <v>12</v>
      </c>
      <c r="G160" s="255">
        <f t="shared" si="147"/>
        <v>1856.3999999999999</v>
      </c>
      <c r="H160" s="256">
        <f t="shared" si="146"/>
        <v>663</v>
      </c>
      <c r="I160" s="257">
        <f t="shared" si="174"/>
        <v>464.09999999999997</v>
      </c>
      <c r="J160" s="257">
        <f t="shared" si="175"/>
        <v>464.09999999999997</v>
      </c>
      <c r="K160" s="257">
        <f t="shared" si="176"/>
        <v>265.2</v>
      </c>
      <c r="L160" s="277" t="s">
        <v>68</v>
      </c>
      <c r="M160" s="277"/>
      <c r="N160" s="277"/>
      <c r="O160" s="277"/>
      <c r="P160" s="277"/>
      <c r="Q160" s="277"/>
      <c r="R160" s="277"/>
      <c r="S160" s="277"/>
      <c r="T160" s="262"/>
      <c r="U160" s="262"/>
      <c r="V160" s="229">
        <v>158</v>
      </c>
      <c r="W160" s="278" t="s">
        <v>68</v>
      </c>
      <c r="X160" s="278"/>
      <c r="Y160" s="231">
        <v>154</v>
      </c>
      <c r="Z160" s="279" t="s">
        <v>68</v>
      </c>
      <c r="AA160" s="279"/>
      <c r="AB160" s="229">
        <v>124</v>
      </c>
      <c r="AC160" s="278" t="s">
        <v>68</v>
      </c>
      <c r="AD160" s="278"/>
      <c r="AE160" s="231">
        <v>115</v>
      </c>
      <c r="AF160" s="279" t="s">
        <v>68</v>
      </c>
      <c r="AG160" s="279"/>
      <c r="AH160" s="229">
        <v>76</v>
      </c>
      <c r="AI160" s="278" t="s">
        <v>68</v>
      </c>
      <c r="AJ160" s="278"/>
      <c r="AK160" s="231">
        <v>76</v>
      </c>
      <c r="AL160" s="279" t="s">
        <v>68</v>
      </c>
      <c r="AM160" s="279"/>
      <c r="AN160" s="229">
        <v>99</v>
      </c>
      <c r="AO160" s="278" t="s">
        <v>68</v>
      </c>
      <c r="AP160" s="278"/>
      <c r="AQ160" s="231">
        <v>82</v>
      </c>
      <c r="AR160" s="279" t="s">
        <v>68</v>
      </c>
      <c r="AS160" s="279"/>
      <c r="AT160" s="229">
        <v>182</v>
      </c>
      <c r="AU160" s="278" t="s">
        <v>68</v>
      </c>
      <c r="AV160" s="278"/>
      <c r="AW160" s="231">
        <v>165</v>
      </c>
      <c r="AX160" s="279" t="s">
        <v>68</v>
      </c>
      <c r="AY160" s="279"/>
      <c r="AZ160" s="229">
        <v>165</v>
      </c>
      <c r="BA160" s="278" t="s">
        <v>68</v>
      </c>
      <c r="BB160" s="278"/>
      <c r="BC160" s="231">
        <v>151</v>
      </c>
      <c r="BD160" s="279" t="s">
        <v>68</v>
      </c>
      <c r="BE160" s="280"/>
      <c r="BF160" s="42" t="s">
        <v>49</v>
      </c>
      <c r="BG160" s="43" t="s">
        <v>50</v>
      </c>
      <c r="BH160" s="44" t="s">
        <v>51</v>
      </c>
      <c r="BI160" s="44" t="s">
        <v>52</v>
      </c>
      <c r="BJ160" s="44" t="s">
        <v>53</v>
      </c>
    </row>
    <row r="161" spans="1:62" ht="45" customHeight="1" x14ac:dyDescent="0.2">
      <c r="A161" s="35">
        <v>156</v>
      </c>
      <c r="B161" s="49" t="s">
        <v>500</v>
      </c>
      <c r="C161" s="50" t="s">
        <v>501</v>
      </c>
      <c r="D161" s="51" t="s">
        <v>502</v>
      </c>
      <c r="E161" s="52" t="s">
        <v>67</v>
      </c>
      <c r="F161" s="41">
        <v>12</v>
      </c>
      <c r="G161" s="255">
        <f t="shared" si="147"/>
        <v>2062.7999999999997</v>
      </c>
      <c r="H161" s="256">
        <f t="shared" si="146"/>
        <v>657</v>
      </c>
      <c r="I161" s="257">
        <f t="shared" si="174"/>
        <v>534.29999999999995</v>
      </c>
      <c r="J161" s="257">
        <f t="shared" si="175"/>
        <v>534.29999999999995</v>
      </c>
      <c r="K161" s="257">
        <f t="shared" si="176"/>
        <v>337.2</v>
      </c>
      <c r="L161" s="277" t="s">
        <v>68</v>
      </c>
      <c r="M161" s="277"/>
      <c r="N161" s="277"/>
      <c r="O161" s="277"/>
      <c r="P161" s="277"/>
      <c r="Q161" s="277"/>
      <c r="R161" s="277"/>
      <c r="S161" s="277"/>
      <c r="T161" s="262"/>
      <c r="U161" s="262"/>
      <c r="V161" s="229">
        <v>196</v>
      </c>
      <c r="W161" s="278" t="s">
        <v>68</v>
      </c>
      <c r="X161" s="278"/>
      <c r="Y161" s="231">
        <v>187</v>
      </c>
      <c r="Z161" s="279" t="s">
        <v>68</v>
      </c>
      <c r="AA161" s="279"/>
      <c r="AB161" s="229">
        <v>168</v>
      </c>
      <c r="AC161" s="278" t="s">
        <v>68</v>
      </c>
      <c r="AD161" s="278"/>
      <c r="AE161" s="231">
        <v>132</v>
      </c>
      <c r="AF161" s="279" t="s">
        <v>68</v>
      </c>
      <c r="AG161" s="279"/>
      <c r="AH161" s="229">
        <v>98</v>
      </c>
      <c r="AI161" s="278" t="s">
        <v>68</v>
      </c>
      <c r="AJ161" s="278"/>
      <c r="AK161" s="231">
        <v>101</v>
      </c>
      <c r="AL161" s="279" t="s">
        <v>68</v>
      </c>
      <c r="AM161" s="279"/>
      <c r="AN161" s="229">
        <v>105</v>
      </c>
      <c r="AO161" s="278" t="s">
        <v>68</v>
      </c>
      <c r="AP161" s="278"/>
      <c r="AQ161" s="231">
        <v>137</v>
      </c>
      <c r="AR161" s="279" t="s">
        <v>68</v>
      </c>
      <c r="AS161" s="279"/>
      <c r="AT161" s="229">
        <v>216</v>
      </c>
      <c r="AU161" s="278" t="s">
        <v>68</v>
      </c>
      <c r="AV161" s="278"/>
      <c r="AW161" s="231">
        <v>139</v>
      </c>
      <c r="AX161" s="279" t="s">
        <v>68</v>
      </c>
      <c r="AY161" s="279"/>
      <c r="AZ161" s="229">
        <v>146</v>
      </c>
      <c r="BA161" s="278" t="s">
        <v>68</v>
      </c>
      <c r="BB161" s="278"/>
      <c r="BC161" s="231">
        <v>156</v>
      </c>
      <c r="BD161" s="279" t="s">
        <v>68</v>
      </c>
      <c r="BE161" s="280"/>
      <c r="BF161" s="42" t="s">
        <v>49</v>
      </c>
      <c r="BG161" s="43" t="s">
        <v>50</v>
      </c>
      <c r="BH161" s="44" t="s">
        <v>51</v>
      </c>
      <c r="BI161" s="44" t="s">
        <v>52</v>
      </c>
      <c r="BJ161" s="44" t="s">
        <v>53</v>
      </c>
    </row>
    <row r="162" spans="1:62" ht="45" customHeight="1" x14ac:dyDescent="0.2">
      <c r="A162" s="35">
        <v>157</v>
      </c>
      <c r="B162" s="49" t="s">
        <v>503</v>
      </c>
      <c r="C162" s="50" t="s">
        <v>504</v>
      </c>
      <c r="D162" s="51" t="s">
        <v>505</v>
      </c>
      <c r="E162" s="52" t="s">
        <v>67</v>
      </c>
      <c r="F162" s="41">
        <v>12</v>
      </c>
      <c r="G162" s="255">
        <f t="shared" si="147"/>
        <v>1903.7000000000003</v>
      </c>
      <c r="H162" s="256">
        <f t="shared" si="146"/>
        <v>710</v>
      </c>
      <c r="I162" s="257">
        <f t="shared" si="174"/>
        <v>468.9</v>
      </c>
      <c r="J162" s="257">
        <f t="shared" si="175"/>
        <v>468.9</v>
      </c>
      <c r="K162" s="257">
        <f t="shared" si="176"/>
        <v>255.89999999999998</v>
      </c>
      <c r="L162" s="277" t="s">
        <v>68</v>
      </c>
      <c r="M162" s="277"/>
      <c r="N162" s="277"/>
      <c r="O162" s="277"/>
      <c r="P162" s="277"/>
      <c r="Q162" s="277"/>
      <c r="R162" s="277"/>
      <c r="S162" s="277"/>
      <c r="T162" s="262"/>
      <c r="U162" s="262"/>
      <c r="V162" s="229">
        <v>170</v>
      </c>
      <c r="W162" s="278" t="s">
        <v>68</v>
      </c>
      <c r="X162" s="278"/>
      <c r="Y162" s="231">
        <v>126</v>
      </c>
      <c r="Z162" s="279" t="s">
        <v>68</v>
      </c>
      <c r="AA162" s="279"/>
      <c r="AB162" s="229">
        <v>139</v>
      </c>
      <c r="AC162" s="278" t="s">
        <v>68</v>
      </c>
      <c r="AD162" s="278"/>
      <c r="AE162" s="231">
        <v>68</v>
      </c>
      <c r="AF162" s="279" t="s">
        <v>68</v>
      </c>
      <c r="AG162" s="279"/>
      <c r="AH162" s="229">
        <v>101</v>
      </c>
      <c r="AI162" s="278" t="s">
        <v>68</v>
      </c>
      <c r="AJ162" s="278"/>
      <c r="AK162" s="231">
        <v>72</v>
      </c>
      <c r="AL162" s="279" t="s">
        <v>68</v>
      </c>
      <c r="AM162" s="279"/>
      <c r="AN162" s="229">
        <v>86</v>
      </c>
      <c r="AO162" s="278" t="s">
        <v>68</v>
      </c>
      <c r="AP162" s="278"/>
      <c r="AQ162" s="231">
        <v>91</v>
      </c>
      <c r="AR162" s="279" t="s">
        <v>68</v>
      </c>
      <c r="AS162" s="279"/>
      <c r="AT162" s="229">
        <v>154</v>
      </c>
      <c r="AU162" s="278" t="s">
        <v>68</v>
      </c>
      <c r="AV162" s="278"/>
      <c r="AW162" s="231">
        <v>184</v>
      </c>
      <c r="AX162" s="279" t="s">
        <v>68</v>
      </c>
      <c r="AY162" s="279"/>
      <c r="AZ162" s="229">
        <v>166</v>
      </c>
      <c r="BA162" s="278" t="s">
        <v>68</v>
      </c>
      <c r="BB162" s="278"/>
      <c r="BC162" s="231">
        <v>206</v>
      </c>
      <c r="BD162" s="279" t="s">
        <v>68</v>
      </c>
      <c r="BE162" s="280"/>
      <c r="BF162" s="42" t="s">
        <v>49</v>
      </c>
      <c r="BG162" s="43" t="s">
        <v>50</v>
      </c>
      <c r="BH162" s="44" t="s">
        <v>51</v>
      </c>
      <c r="BI162" s="44" t="s">
        <v>52</v>
      </c>
      <c r="BJ162" s="44" t="s">
        <v>53</v>
      </c>
    </row>
    <row r="163" spans="1:62" ht="45" customHeight="1" x14ac:dyDescent="0.2">
      <c r="A163" s="35">
        <v>158</v>
      </c>
      <c r="B163" s="49" t="s">
        <v>506</v>
      </c>
      <c r="C163" s="50" t="s">
        <v>507</v>
      </c>
      <c r="D163" s="51" t="s">
        <v>508</v>
      </c>
      <c r="E163" s="52" t="s">
        <v>67</v>
      </c>
      <c r="F163" s="41">
        <v>12</v>
      </c>
      <c r="G163" s="255">
        <f>SUM(H163+I163+J163+K163)</f>
        <v>9637.3999999999978</v>
      </c>
      <c r="H163" s="256">
        <f t="shared" si="146"/>
        <v>3590</v>
      </c>
      <c r="I163" s="257">
        <f t="shared" si="174"/>
        <v>2374.7999999999997</v>
      </c>
      <c r="J163" s="257">
        <f t="shared" si="175"/>
        <v>2374.7999999999997</v>
      </c>
      <c r="K163" s="257">
        <f t="shared" si="176"/>
        <v>1297.8</v>
      </c>
      <c r="L163" s="277" t="s">
        <v>68</v>
      </c>
      <c r="M163" s="277"/>
      <c r="N163" s="277"/>
      <c r="O163" s="277"/>
      <c r="P163" s="277"/>
      <c r="Q163" s="277"/>
      <c r="R163" s="277"/>
      <c r="S163" s="277"/>
      <c r="T163" s="262"/>
      <c r="U163" s="262"/>
      <c r="V163" s="229">
        <v>937</v>
      </c>
      <c r="W163" s="278" t="s">
        <v>68</v>
      </c>
      <c r="X163" s="278"/>
      <c r="Y163" s="231">
        <v>656</v>
      </c>
      <c r="Z163" s="279" t="s">
        <v>68</v>
      </c>
      <c r="AA163" s="279"/>
      <c r="AB163" s="229">
        <v>697</v>
      </c>
      <c r="AC163" s="278" t="s">
        <v>68</v>
      </c>
      <c r="AD163" s="278"/>
      <c r="AE163" s="231">
        <v>652</v>
      </c>
      <c r="AF163" s="279" t="s">
        <v>68</v>
      </c>
      <c r="AG163" s="279"/>
      <c r="AH163" s="229">
        <v>397</v>
      </c>
      <c r="AI163" s="278" t="s">
        <v>68</v>
      </c>
      <c r="AJ163" s="278"/>
      <c r="AK163" s="231">
        <v>401</v>
      </c>
      <c r="AL163" s="279" t="s">
        <v>68</v>
      </c>
      <c r="AM163" s="279"/>
      <c r="AN163" s="229">
        <v>161</v>
      </c>
      <c r="AO163" s="278" t="s">
        <v>68</v>
      </c>
      <c r="AP163" s="278"/>
      <c r="AQ163" s="231">
        <v>425</v>
      </c>
      <c r="AR163" s="279" t="s">
        <v>68</v>
      </c>
      <c r="AS163" s="279"/>
      <c r="AT163" s="229">
        <v>659</v>
      </c>
      <c r="AU163" s="278" t="s">
        <v>68</v>
      </c>
      <c r="AV163" s="278"/>
      <c r="AW163" s="231">
        <v>880</v>
      </c>
      <c r="AX163" s="279" t="s">
        <v>68</v>
      </c>
      <c r="AY163" s="279"/>
      <c r="AZ163" s="229">
        <v>955</v>
      </c>
      <c r="BA163" s="278" t="s">
        <v>68</v>
      </c>
      <c r="BB163" s="278"/>
      <c r="BC163" s="231">
        <v>1096</v>
      </c>
      <c r="BD163" s="279" t="s">
        <v>68</v>
      </c>
      <c r="BE163" s="280"/>
      <c r="BF163" s="42" t="s">
        <v>49</v>
      </c>
      <c r="BG163" s="43" t="s">
        <v>50</v>
      </c>
      <c r="BH163" s="44" t="s">
        <v>51</v>
      </c>
      <c r="BI163" s="44" t="s">
        <v>52</v>
      </c>
      <c r="BJ163" s="44" t="s">
        <v>53</v>
      </c>
    </row>
    <row r="164" spans="1:62" ht="45" customHeight="1" x14ac:dyDescent="0.2">
      <c r="A164" s="35">
        <v>159</v>
      </c>
      <c r="B164" s="49" t="s">
        <v>509</v>
      </c>
      <c r="C164" s="50" t="s">
        <v>510</v>
      </c>
      <c r="D164" s="51" t="s">
        <v>511</v>
      </c>
      <c r="E164" s="52" t="s">
        <v>67</v>
      </c>
      <c r="F164" s="41">
        <v>12</v>
      </c>
      <c r="G164" s="255">
        <f t="shared" si="147"/>
        <v>1446.4999999999998</v>
      </c>
      <c r="H164" s="256">
        <f t="shared" si="146"/>
        <v>476</v>
      </c>
      <c r="I164" s="257">
        <f t="shared" si="174"/>
        <v>371.09999999999997</v>
      </c>
      <c r="J164" s="257">
        <f t="shared" si="175"/>
        <v>371.09999999999997</v>
      </c>
      <c r="K164" s="257">
        <f t="shared" si="176"/>
        <v>228.29999999999998</v>
      </c>
      <c r="L164" s="277" t="s">
        <v>68</v>
      </c>
      <c r="M164" s="277"/>
      <c r="N164" s="277"/>
      <c r="O164" s="277"/>
      <c r="P164" s="277"/>
      <c r="Q164" s="277"/>
      <c r="R164" s="277"/>
      <c r="S164" s="277"/>
      <c r="T164" s="262"/>
      <c r="U164" s="262"/>
      <c r="V164" s="229">
        <v>157</v>
      </c>
      <c r="W164" s="278" t="s">
        <v>68</v>
      </c>
      <c r="X164" s="278"/>
      <c r="Y164" s="231">
        <v>122</v>
      </c>
      <c r="Z164" s="279" t="s">
        <v>68</v>
      </c>
      <c r="AA164" s="279"/>
      <c r="AB164" s="229">
        <v>96</v>
      </c>
      <c r="AC164" s="278" t="s">
        <v>68</v>
      </c>
      <c r="AD164" s="278"/>
      <c r="AE164" s="231">
        <v>102</v>
      </c>
      <c r="AF164" s="279" t="s">
        <v>68</v>
      </c>
      <c r="AG164" s="279"/>
      <c r="AH164" s="229">
        <v>59</v>
      </c>
      <c r="AI164" s="278" t="s">
        <v>68</v>
      </c>
      <c r="AJ164" s="278"/>
      <c r="AK164" s="231">
        <v>67</v>
      </c>
      <c r="AL164" s="279" t="s">
        <v>68</v>
      </c>
      <c r="AM164" s="279"/>
      <c r="AN164" s="229">
        <v>59</v>
      </c>
      <c r="AO164" s="278" t="s">
        <v>68</v>
      </c>
      <c r="AP164" s="278"/>
      <c r="AQ164" s="231">
        <v>99</v>
      </c>
      <c r="AR164" s="279" t="s">
        <v>68</v>
      </c>
      <c r="AS164" s="279"/>
      <c r="AT164" s="229">
        <v>71</v>
      </c>
      <c r="AU164" s="278" t="s">
        <v>68</v>
      </c>
      <c r="AV164" s="278"/>
      <c r="AW164" s="231">
        <v>130</v>
      </c>
      <c r="AX164" s="279" t="s">
        <v>68</v>
      </c>
      <c r="AY164" s="279"/>
      <c r="AZ164" s="229">
        <v>105</v>
      </c>
      <c r="BA164" s="278" t="s">
        <v>68</v>
      </c>
      <c r="BB164" s="278"/>
      <c r="BC164" s="231">
        <v>170</v>
      </c>
      <c r="BD164" s="279" t="s">
        <v>68</v>
      </c>
      <c r="BE164" s="280"/>
      <c r="BF164" s="42" t="s">
        <v>49</v>
      </c>
      <c r="BG164" s="43" t="s">
        <v>50</v>
      </c>
      <c r="BH164" s="44" t="s">
        <v>51</v>
      </c>
      <c r="BI164" s="44" t="s">
        <v>52</v>
      </c>
      <c r="BJ164" s="44" t="s">
        <v>53</v>
      </c>
    </row>
    <row r="165" spans="1:62" ht="45" customHeight="1" x14ac:dyDescent="0.2">
      <c r="A165" s="35">
        <v>160</v>
      </c>
      <c r="B165" s="49" t="s">
        <v>512</v>
      </c>
      <c r="C165" s="50" t="s">
        <v>513</v>
      </c>
      <c r="D165" s="51" t="s">
        <v>514</v>
      </c>
      <c r="E165" s="52" t="s">
        <v>67</v>
      </c>
      <c r="F165" s="41">
        <v>12</v>
      </c>
      <c r="G165" s="255">
        <f t="shared" si="147"/>
        <v>2166.6999999999998</v>
      </c>
      <c r="H165" s="256">
        <f t="shared" si="146"/>
        <v>826</v>
      </c>
      <c r="I165" s="257">
        <f t="shared" si="174"/>
        <v>529.5</v>
      </c>
      <c r="J165" s="257">
        <f t="shared" si="175"/>
        <v>529.5</v>
      </c>
      <c r="K165" s="257">
        <f t="shared" si="176"/>
        <v>281.7</v>
      </c>
      <c r="L165" s="277" t="s">
        <v>68</v>
      </c>
      <c r="M165" s="277"/>
      <c r="N165" s="277"/>
      <c r="O165" s="277"/>
      <c r="P165" s="277"/>
      <c r="Q165" s="277"/>
      <c r="R165" s="277"/>
      <c r="S165" s="277"/>
      <c r="T165" s="262"/>
      <c r="U165" s="262"/>
      <c r="V165" s="229">
        <v>181</v>
      </c>
      <c r="W165" s="278" t="s">
        <v>68</v>
      </c>
      <c r="X165" s="278"/>
      <c r="Y165" s="231">
        <v>152</v>
      </c>
      <c r="Z165" s="279" t="s">
        <v>68</v>
      </c>
      <c r="AA165" s="279"/>
      <c r="AB165" s="229">
        <v>141</v>
      </c>
      <c r="AC165" s="278" t="s">
        <v>68</v>
      </c>
      <c r="AD165" s="278"/>
      <c r="AE165" s="231">
        <v>100</v>
      </c>
      <c r="AF165" s="279" t="s">
        <v>68</v>
      </c>
      <c r="AG165" s="279"/>
      <c r="AH165" s="229">
        <v>89</v>
      </c>
      <c r="AI165" s="278" t="s">
        <v>68</v>
      </c>
      <c r="AJ165" s="278"/>
      <c r="AK165" s="231">
        <v>104</v>
      </c>
      <c r="AL165" s="279" t="s">
        <v>68</v>
      </c>
      <c r="AM165" s="279"/>
      <c r="AN165" s="229">
        <v>107</v>
      </c>
      <c r="AO165" s="278" t="s">
        <v>68</v>
      </c>
      <c r="AP165" s="278"/>
      <c r="AQ165" s="231">
        <v>65</v>
      </c>
      <c r="AR165" s="279" t="s">
        <v>68</v>
      </c>
      <c r="AS165" s="279"/>
      <c r="AT165" s="229">
        <v>241</v>
      </c>
      <c r="AU165" s="278" t="s">
        <v>68</v>
      </c>
      <c r="AV165" s="278"/>
      <c r="AW165" s="231">
        <v>173</v>
      </c>
      <c r="AX165" s="279" t="s">
        <v>68</v>
      </c>
      <c r="AY165" s="279"/>
      <c r="AZ165" s="229">
        <v>163</v>
      </c>
      <c r="BA165" s="278" t="s">
        <v>68</v>
      </c>
      <c r="BB165" s="278"/>
      <c r="BC165" s="231">
        <v>249</v>
      </c>
      <c r="BD165" s="279" t="s">
        <v>68</v>
      </c>
      <c r="BE165" s="280"/>
      <c r="BF165" s="42" t="s">
        <v>49</v>
      </c>
      <c r="BG165" s="43" t="s">
        <v>50</v>
      </c>
      <c r="BH165" s="44" t="s">
        <v>51</v>
      </c>
      <c r="BI165" s="44" t="s">
        <v>52</v>
      </c>
      <c r="BJ165" s="44" t="s">
        <v>53</v>
      </c>
    </row>
    <row r="166" spans="1:62" ht="45" customHeight="1" x14ac:dyDescent="0.2">
      <c r="A166" s="35">
        <v>161</v>
      </c>
      <c r="B166" s="49" t="s">
        <v>515</v>
      </c>
      <c r="C166" s="50" t="s">
        <v>516</v>
      </c>
      <c r="D166" s="51" t="s">
        <v>517</v>
      </c>
      <c r="E166" s="52" t="s">
        <v>67</v>
      </c>
      <c r="F166" s="41">
        <v>12</v>
      </c>
      <c r="G166" s="255">
        <f>SUM(H166+I166+J166+K166)</f>
        <v>2919.4999999999995</v>
      </c>
      <c r="H166" s="256">
        <f t="shared" si="146"/>
        <v>1157</v>
      </c>
      <c r="I166" s="257">
        <f t="shared" si="174"/>
        <v>703.19999999999993</v>
      </c>
      <c r="J166" s="257">
        <f t="shared" si="175"/>
        <v>703.19999999999993</v>
      </c>
      <c r="K166" s="257">
        <f t="shared" si="176"/>
        <v>356.09999999999997</v>
      </c>
      <c r="L166" s="277" t="s">
        <v>68</v>
      </c>
      <c r="M166" s="277"/>
      <c r="N166" s="277"/>
      <c r="O166" s="277"/>
      <c r="P166" s="277"/>
      <c r="Q166" s="277"/>
      <c r="R166" s="277"/>
      <c r="S166" s="277"/>
      <c r="T166" s="262"/>
      <c r="U166" s="262"/>
      <c r="V166" s="229">
        <v>216</v>
      </c>
      <c r="W166" s="278" t="s">
        <v>68</v>
      </c>
      <c r="X166" s="278"/>
      <c r="Y166" s="231">
        <v>167</v>
      </c>
      <c r="Z166" s="279" t="s">
        <v>68</v>
      </c>
      <c r="AA166" s="279"/>
      <c r="AB166" s="229">
        <v>168</v>
      </c>
      <c r="AC166" s="278" t="s">
        <v>68</v>
      </c>
      <c r="AD166" s="278"/>
      <c r="AE166" s="231">
        <v>105</v>
      </c>
      <c r="AF166" s="279" t="s">
        <v>68</v>
      </c>
      <c r="AG166" s="279"/>
      <c r="AH166" s="229">
        <v>139</v>
      </c>
      <c r="AI166" s="278" t="s">
        <v>68</v>
      </c>
      <c r="AJ166" s="278"/>
      <c r="AK166" s="231">
        <v>90</v>
      </c>
      <c r="AL166" s="279" t="s">
        <v>68</v>
      </c>
      <c r="AM166" s="279"/>
      <c r="AN166" s="229">
        <v>132</v>
      </c>
      <c r="AO166" s="278" t="s">
        <v>68</v>
      </c>
      <c r="AP166" s="278"/>
      <c r="AQ166" s="231">
        <v>170</v>
      </c>
      <c r="AR166" s="279" t="s">
        <v>68</v>
      </c>
      <c r="AS166" s="279"/>
      <c r="AT166" s="229">
        <v>256</v>
      </c>
      <c r="AU166" s="278" t="s">
        <v>68</v>
      </c>
      <c r="AV166" s="278"/>
      <c r="AW166" s="231">
        <v>239</v>
      </c>
      <c r="AX166" s="279" t="s">
        <v>68</v>
      </c>
      <c r="AY166" s="279"/>
      <c r="AZ166" s="229">
        <v>352</v>
      </c>
      <c r="BA166" s="278" t="s">
        <v>68</v>
      </c>
      <c r="BB166" s="278"/>
      <c r="BC166" s="231">
        <v>310</v>
      </c>
      <c r="BD166" s="279" t="s">
        <v>68</v>
      </c>
      <c r="BE166" s="280"/>
      <c r="BF166" s="42" t="s">
        <v>49</v>
      </c>
      <c r="BG166" s="43" t="s">
        <v>50</v>
      </c>
      <c r="BH166" s="44" t="s">
        <v>51</v>
      </c>
      <c r="BI166" s="44" t="s">
        <v>52</v>
      </c>
      <c r="BJ166" s="44" t="s">
        <v>53</v>
      </c>
    </row>
    <row r="167" spans="1:62" ht="45" customHeight="1" x14ac:dyDescent="0.2">
      <c r="A167" s="35">
        <v>162</v>
      </c>
      <c r="B167" s="49" t="s">
        <v>518</v>
      </c>
      <c r="C167" s="50" t="s">
        <v>519</v>
      </c>
      <c r="D167" s="51" t="s">
        <v>520</v>
      </c>
      <c r="E167" s="52" t="s">
        <v>67</v>
      </c>
      <c r="F167" s="41">
        <v>12</v>
      </c>
      <c r="G167" s="255">
        <f t="shared" si="147"/>
        <v>4899.1000000000004</v>
      </c>
      <c r="H167" s="256">
        <f t="shared" si="146"/>
        <v>1771</v>
      </c>
      <c r="I167" s="257">
        <f t="shared" si="174"/>
        <v>1219.8</v>
      </c>
      <c r="J167" s="257">
        <f t="shared" si="175"/>
        <v>1219.8</v>
      </c>
      <c r="K167" s="257">
        <f t="shared" si="176"/>
        <v>688.5</v>
      </c>
      <c r="L167" s="277" t="s">
        <v>68</v>
      </c>
      <c r="M167" s="277"/>
      <c r="N167" s="277"/>
      <c r="O167" s="277"/>
      <c r="P167" s="277"/>
      <c r="Q167" s="277"/>
      <c r="R167" s="277"/>
      <c r="S167" s="277"/>
      <c r="T167" s="262"/>
      <c r="U167" s="262"/>
      <c r="V167" s="229">
        <v>416</v>
      </c>
      <c r="W167" s="278" t="s">
        <v>68</v>
      </c>
      <c r="X167" s="278"/>
      <c r="Y167" s="231">
        <v>337</v>
      </c>
      <c r="Z167" s="279" t="s">
        <v>68</v>
      </c>
      <c r="AA167" s="279"/>
      <c r="AB167" s="229">
        <v>303</v>
      </c>
      <c r="AC167" s="278" t="s">
        <v>68</v>
      </c>
      <c r="AD167" s="278"/>
      <c r="AE167" s="231">
        <v>240</v>
      </c>
      <c r="AF167" s="279" t="s">
        <v>68</v>
      </c>
      <c r="AG167" s="279"/>
      <c r="AH167" s="229">
        <v>188</v>
      </c>
      <c r="AI167" s="278" t="s">
        <v>68</v>
      </c>
      <c r="AJ167" s="278"/>
      <c r="AK167" s="231">
        <v>163</v>
      </c>
      <c r="AL167" s="279" t="s">
        <v>68</v>
      </c>
      <c r="AM167" s="279"/>
      <c r="AN167" s="229">
        <v>355</v>
      </c>
      <c r="AO167" s="278" t="s">
        <v>68</v>
      </c>
      <c r="AP167" s="278"/>
      <c r="AQ167" s="231">
        <v>293</v>
      </c>
      <c r="AR167" s="279" t="s">
        <v>68</v>
      </c>
      <c r="AS167" s="279"/>
      <c r="AT167" s="229">
        <v>388</v>
      </c>
      <c r="AU167" s="278" t="s">
        <v>68</v>
      </c>
      <c r="AV167" s="278"/>
      <c r="AW167" s="231">
        <v>334</v>
      </c>
      <c r="AX167" s="279" t="s">
        <v>68</v>
      </c>
      <c r="AY167" s="279"/>
      <c r="AZ167" s="229">
        <v>403</v>
      </c>
      <c r="BA167" s="278" t="s">
        <v>68</v>
      </c>
      <c r="BB167" s="278"/>
      <c r="BC167" s="231">
        <v>646</v>
      </c>
      <c r="BD167" s="279" t="s">
        <v>68</v>
      </c>
      <c r="BE167" s="280"/>
      <c r="BF167" s="42" t="s">
        <v>49</v>
      </c>
      <c r="BG167" s="55" t="s">
        <v>50</v>
      </c>
      <c r="BH167" s="44" t="s">
        <v>51</v>
      </c>
      <c r="BI167" s="44" t="s">
        <v>52</v>
      </c>
      <c r="BJ167" s="44" t="s">
        <v>53</v>
      </c>
    </row>
    <row r="168" spans="1:62" ht="45" customHeight="1" x14ac:dyDescent="0.2">
      <c r="A168" s="35">
        <v>163</v>
      </c>
      <c r="B168" s="49" t="s">
        <v>521</v>
      </c>
      <c r="C168" s="50" t="s">
        <v>522</v>
      </c>
      <c r="D168" s="51" t="s">
        <v>523</v>
      </c>
      <c r="E168" s="52" t="s">
        <v>67</v>
      </c>
      <c r="F168" s="41">
        <v>12</v>
      </c>
      <c r="G168" s="255">
        <f t="shared" si="147"/>
        <v>7112.5</v>
      </c>
      <c r="H168" s="256">
        <f t="shared" si="146"/>
        <v>2233</v>
      </c>
      <c r="I168" s="257">
        <f t="shared" si="174"/>
        <v>1849.8</v>
      </c>
      <c r="J168" s="257">
        <f t="shared" si="175"/>
        <v>1849.8</v>
      </c>
      <c r="K168" s="257">
        <f t="shared" si="176"/>
        <v>1179.8999999999999</v>
      </c>
      <c r="L168" s="277" t="s">
        <v>68</v>
      </c>
      <c r="M168" s="277"/>
      <c r="N168" s="277"/>
      <c r="O168" s="277"/>
      <c r="P168" s="277"/>
      <c r="Q168" s="277"/>
      <c r="R168" s="277"/>
      <c r="S168" s="277"/>
      <c r="T168" s="262"/>
      <c r="U168" s="262"/>
      <c r="V168" s="229">
        <v>1449</v>
      </c>
      <c r="W168" s="278" t="s">
        <v>68</v>
      </c>
      <c r="X168" s="278"/>
      <c r="Y168" s="231">
        <v>705</v>
      </c>
      <c r="Z168" s="279" t="s">
        <v>68</v>
      </c>
      <c r="AA168" s="279"/>
      <c r="AB168" s="229">
        <v>98</v>
      </c>
      <c r="AC168" s="278" t="s">
        <v>68</v>
      </c>
      <c r="AD168" s="278"/>
      <c r="AE168" s="231">
        <v>575</v>
      </c>
      <c r="AF168" s="279" t="s">
        <v>68</v>
      </c>
      <c r="AG168" s="279"/>
      <c r="AH168" s="229">
        <v>319</v>
      </c>
      <c r="AI168" s="278" t="s">
        <v>68</v>
      </c>
      <c r="AJ168" s="278"/>
      <c r="AK168" s="231">
        <v>218</v>
      </c>
      <c r="AL168" s="279" t="s">
        <v>68</v>
      </c>
      <c r="AM168" s="279"/>
      <c r="AN168" s="229">
        <v>279</v>
      </c>
      <c r="AO168" s="278" t="s">
        <v>68</v>
      </c>
      <c r="AP168" s="278"/>
      <c r="AQ168" s="231">
        <v>290</v>
      </c>
      <c r="AR168" s="279" t="s">
        <v>68</v>
      </c>
      <c r="AS168" s="279"/>
      <c r="AT168" s="229">
        <v>481</v>
      </c>
      <c r="AU168" s="278" t="s">
        <v>68</v>
      </c>
      <c r="AV168" s="278"/>
      <c r="AW168" s="231">
        <v>580</v>
      </c>
      <c r="AX168" s="279" t="s">
        <v>68</v>
      </c>
      <c r="AY168" s="279"/>
      <c r="AZ168" s="229">
        <v>522</v>
      </c>
      <c r="BA168" s="278" t="s">
        <v>68</v>
      </c>
      <c r="BB168" s="278"/>
      <c r="BC168" s="231">
        <v>650</v>
      </c>
      <c r="BD168" s="279" t="s">
        <v>68</v>
      </c>
      <c r="BE168" s="280"/>
      <c r="BF168" s="42" t="s">
        <v>49</v>
      </c>
      <c r="BG168" s="43" t="s">
        <v>50</v>
      </c>
      <c r="BH168" s="44" t="s">
        <v>51</v>
      </c>
      <c r="BI168" s="44" t="s">
        <v>52</v>
      </c>
      <c r="BJ168" s="44" t="s">
        <v>53</v>
      </c>
    </row>
    <row r="169" spans="1:62" ht="45" customHeight="1" x14ac:dyDescent="0.2">
      <c r="A169" s="35">
        <v>164</v>
      </c>
      <c r="B169" s="49" t="s">
        <v>524</v>
      </c>
      <c r="C169" s="50" t="s">
        <v>525</v>
      </c>
      <c r="D169" s="51" t="s">
        <v>526</v>
      </c>
      <c r="E169" s="52" t="s">
        <v>67</v>
      </c>
      <c r="F169" s="41">
        <v>12</v>
      </c>
      <c r="G169" s="255">
        <f t="shared" si="147"/>
        <v>2465.6000000000004</v>
      </c>
      <c r="H169" s="256">
        <f t="shared" si="146"/>
        <v>1172</v>
      </c>
      <c r="I169" s="257">
        <f t="shared" si="174"/>
        <v>548.4</v>
      </c>
      <c r="J169" s="257">
        <f t="shared" si="175"/>
        <v>548.4</v>
      </c>
      <c r="K169" s="257">
        <f t="shared" si="176"/>
        <v>196.79999999999998</v>
      </c>
      <c r="L169" s="277" t="s">
        <v>68</v>
      </c>
      <c r="M169" s="277"/>
      <c r="N169" s="277"/>
      <c r="O169" s="277"/>
      <c r="P169" s="277"/>
      <c r="Q169" s="277"/>
      <c r="R169" s="277"/>
      <c r="S169" s="277"/>
      <c r="T169" s="262"/>
      <c r="U169" s="262"/>
      <c r="V169" s="229">
        <v>216</v>
      </c>
      <c r="W169" s="278" t="s">
        <v>68</v>
      </c>
      <c r="X169" s="278"/>
      <c r="Y169" s="231">
        <v>53</v>
      </c>
      <c r="Z169" s="279" t="s">
        <v>68</v>
      </c>
      <c r="AA169" s="279"/>
      <c r="AB169" s="229">
        <v>106</v>
      </c>
      <c r="AC169" s="278" t="s">
        <v>68</v>
      </c>
      <c r="AD169" s="278"/>
      <c r="AE169" s="231">
        <v>0</v>
      </c>
      <c r="AF169" s="279" t="s">
        <v>68</v>
      </c>
      <c r="AG169" s="279"/>
      <c r="AH169" s="229">
        <v>27</v>
      </c>
      <c r="AI169" s="278" t="s">
        <v>68</v>
      </c>
      <c r="AJ169" s="278"/>
      <c r="AK169" s="231">
        <v>35</v>
      </c>
      <c r="AL169" s="279" t="s">
        <v>68</v>
      </c>
      <c r="AM169" s="279"/>
      <c r="AN169" s="229">
        <v>135</v>
      </c>
      <c r="AO169" s="278" t="s">
        <v>68</v>
      </c>
      <c r="AP169" s="278"/>
      <c r="AQ169" s="231">
        <v>84</v>
      </c>
      <c r="AR169" s="279" t="s">
        <v>68</v>
      </c>
      <c r="AS169" s="279"/>
      <c r="AT169" s="229">
        <v>301</v>
      </c>
      <c r="AU169" s="278" t="s">
        <v>68</v>
      </c>
      <c r="AV169" s="278"/>
      <c r="AW169" s="231">
        <v>289</v>
      </c>
      <c r="AX169" s="279" t="s">
        <v>68</v>
      </c>
      <c r="AY169" s="279"/>
      <c r="AZ169" s="229">
        <v>259</v>
      </c>
      <c r="BA169" s="278" t="s">
        <v>68</v>
      </c>
      <c r="BB169" s="278"/>
      <c r="BC169" s="231">
        <v>323</v>
      </c>
      <c r="BD169" s="279" t="s">
        <v>68</v>
      </c>
      <c r="BE169" s="280"/>
      <c r="BF169" s="42" t="s">
        <v>49</v>
      </c>
      <c r="BG169" s="43" t="s">
        <v>50</v>
      </c>
      <c r="BH169" s="44" t="s">
        <v>51</v>
      </c>
      <c r="BI169" s="44" t="s">
        <v>52</v>
      </c>
      <c r="BJ169" s="44" t="s">
        <v>53</v>
      </c>
    </row>
    <row r="170" spans="1:62" ht="45" customHeight="1" x14ac:dyDescent="0.2">
      <c r="A170" s="35">
        <v>165</v>
      </c>
      <c r="B170" s="49" t="s">
        <v>527</v>
      </c>
      <c r="C170" s="50" t="s">
        <v>528</v>
      </c>
      <c r="D170" s="51" t="s">
        <v>529</v>
      </c>
      <c r="E170" s="52" t="s">
        <v>67</v>
      </c>
      <c r="F170" s="41">
        <v>2</v>
      </c>
      <c r="G170" s="255">
        <f t="shared" si="147"/>
        <v>4544.6000000000004</v>
      </c>
      <c r="H170" s="256">
        <f t="shared" si="146"/>
        <v>1883</v>
      </c>
      <c r="I170" s="257">
        <f t="shared" si="174"/>
        <v>1075.5</v>
      </c>
      <c r="J170" s="257">
        <f t="shared" si="175"/>
        <v>1075.5</v>
      </c>
      <c r="K170" s="257">
        <f t="shared" si="176"/>
        <v>510.59999999999997</v>
      </c>
      <c r="L170" s="277" t="s">
        <v>68</v>
      </c>
      <c r="M170" s="277"/>
      <c r="N170" s="277"/>
      <c r="O170" s="277"/>
      <c r="P170" s="277"/>
      <c r="Q170" s="277"/>
      <c r="R170" s="277"/>
      <c r="S170" s="277"/>
      <c r="T170" s="262"/>
      <c r="U170" s="262"/>
      <c r="V170" s="229">
        <v>209</v>
      </c>
      <c r="W170" s="278" t="s">
        <v>68</v>
      </c>
      <c r="X170" s="278"/>
      <c r="Y170" s="231">
        <v>186</v>
      </c>
      <c r="Z170" s="279" t="s">
        <v>68</v>
      </c>
      <c r="AA170" s="279"/>
      <c r="AB170" s="229">
        <v>314</v>
      </c>
      <c r="AC170" s="278" t="s">
        <v>68</v>
      </c>
      <c r="AD170" s="278"/>
      <c r="AE170" s="231">
        <v>262</v>
      </c>
      <c r="AF170" s="279" t="s">
        <v>68</v>
      </c>
      <c r="AG170" s="279"/>
      <c r="AH170" s="229">
        <v>215</v>
      </c>
      <c r="AI170" s="278" t="s">
        <v>68</v>
      </c>
      <c r="AJ170" s="278"/>
      <c r="AK170" s="231">
        <v>90</v>
      </c>
      <c r="AL170" s="279" t="s">
        <v>68</v>
      </c>
      <c r="AM170" s="279"/>
      <c r="AN170" s="229">
        <v>285</v>
      </c>
      <c r="AO170" s="278" t="s">
        <v>68</v>
      </c>
      <c r="AP170" s="278"/>
      <c r="AQ170" s="231">
        <v>141</v>
      </c>
      <c r="AR170" s="279" t="s">
        <v>68</v>
      </c>
      <c r="AS170" s="279"/>
      <c r="AT170" s="229">
        <v>578</v>
      </c>
      <c r="AU170" s="278" t="s">
        <v>68</v>
      </c>
      <c r="AV170" s="278"/>
      <c r="AW170" s="231">
        <v>363</v>
      </c>
      <c r="AX170" s="279" t="s">
        <v>68</v>
      </c>
      <c r="AY170" s="279"/>
      <c r="AZ170" s="229">
        <v>239</v>
      </c>
      <c r="BA170" s="278" t="s">
        <v>68</v>
      </c>
      <c r="BB170" s="278"/>
      <c r="BC170" s="231">
        <v>703</v>
      </c>
      <c r="BD170" s="279" t="s">
        <v>68</v>
      </c>
      <c r="BE170" s="280"/>
      <c r="BF170" s="42" t="s">
        <v>49</v>
      </c>
      <c r="BG170" s="43" t="s">
        <v>50</v>
      </c>
      <c r="BH170" s="44" t="s">
        <v>51</v>
      </c>
      <c r="BI170" s="44" t="s">
        <v>52</v>
      </c>
      <c r="BJ170" s="44" t="s">
        <v>53</v>
      </c>
    </row>
    <row r="171" spans="1:62" ht="45" customHeight="1" x14ac:dyDescent="0.2">
      <c r="A171" s="35">
        <v>166</v>
      </c>
      <c r="B171" s="49" t="s">
        <v>530</v>
      </c>
      <c r="C171" s="50" t="s">
        <v>531</v>
      </c>
      <c r="D171" s="51" t="s">
        <v>532</v>
      </c>
      <c r="E171" s="52" t="s">
        <v>67</v>
      </c>
      <c r="F171" s="41">
        <v>12</v>
      </c>
      <c r="G171" s="255">
        <f t="shared" si="147"/>
        <v>7167.4999999999991</v>
      </c>
      <c r="H171" s="256">
        <f t="shared" si="146"/>
        <v>2804</v>
      </c>
      <c r="I171" s="257">
        <f t="shared" si="174"/>
        <v>1734.8999999999999</v>
      </c>
      <c r="J171" s="257">
        <f t="shared" si="175"/>
        <v>1734.8999999999999</v>
      </c>
      <c r="K171" s="257">
        <f t="shared" si="176"/>
        <v>893.69999999999993</v>
      </c>
      <c r="L171" s="277" t="s">
        <v>68</v>
      </c>
      <c r="M171" s="277"/>
      <c r="N171" s="277"/>
      <c r="O171" s="277"/>
      <c r="P171" s="277"/>
      <c r="Q171" s="277"/>
      <c r="R171" s="277"/>
      <c r="S171" s="277"/>
      <c r="T171" s="262"/>
      <c r="U171" s="262"/>
      <c r="V171" s="229">
        <v>688</v>
      </c>
      <c r="W171" s="278" t="s">
        <v>68</v>
      </c>
      <c r="X171" s="278"/>
      <c r="Y171" s="231">
        <v>389</v>
      </c>
      <c r="Z171" s="279" t="s">
        <v>68</v>
      </c>
      <c r="AA171" s="279"/>
      <c r="AB171" s="229">
        <v>389</v>
      </c>
      <c r="AC171" s="278" t="s">
        <v>68</v>
      </c>
      <c r="AD171" s="278"/>
      <c r="AE171" s="231">
        <v>214</v>
      </c>
      <c r="AF171" s="279" t="s">
        <v>68</v>
      </c>
      <c r="AG171" s="279"/>
      <c r="AH171" s="229">
        <v>366</v>
      </c>
      <c r="AI171" s="278" t="s">
        <v>68</v>
      </c>
      <c r="AJ171" s="278"/>
      <c r="AK171" s="231">
        <v>280</v>
      </c>
      <c r="AL171" s="279" t="s">
        <v>68</v>
      </c>
      <c r="AM171" s="279"/>
      <c r="AN171" s="229">
        <v>350</v>
      </c>
      <c r="AO171" s="278" t="s">
        <v>68</v>
      </c>
      <c r="AP171" s="278"/>
      <c r="AQ171" s="231">
        <v>303</v>
      </c>
      <c r="AR171" s="279" t="s">
        <v>68</v>
      </c>
      <c r="AS171" s="279"/>
      <c r="AT171" s="229">
        <v>680</v>
      </c>
      <c r="AU171" s="278" t="s">
        <v>68</v>
      </c>
      <c r="AV171" s="278"/>
      <c r="AW171" s="231">
        <v>684</v>
      </c>
      <c r="AX171" s="279" t="s">
        <v>68</v>
      </c>
      <c r="AY171" s="279"/>
      <c r="AZ171" s="229">
        <v>722</v>
      </c>
      <c r="BA171" s="278" t="s">
        <v>68</v>
      </c>
      <c r="BB171" s="278"/>
      <c r="BC171" s="231">
        <v>718</v>
      </c>
      <c r="BD171" s="279" t="s">
        <v>68</v>
      </c>
      <c r="BE171" s="280"/>
      <c r="BF171" s="42" t="s">
        <v>49</v>
      </c>
      <c r="BG171" s="43" t="s">
        <v>50</v>
      </c>
      <c r="BH171" s="44" t="s">
        <v>51</v>
      </c>
      <c r="BI171" s="44" t="s">
        <v>52</v>
      </c>
      <c r="BJ171" s="44" t="s">
        <v>53</v>
      </c>
    </row>
    <row r="172" spans="1:62" ht="45" customHeight="1" x14ac:dyDescent="0.25">
      <c r="A172" s="35">
        <v>167</v>
      </c>
      <c r="B172" s="58" t="s">
        <v>533</v>
      </c>
      <c r="C172" s="59" t="s">
        <v>534</v>
      </c>
      <c r="D172" s="60" t="s">
        <v>535</v>
      </c>
      <c r="E172" s="61" t="s">
        <v>67</v>
      </c>
      <c r="F172" s="41">
        <v>11</v>
      </c>
      <c r="G172" s="255">
        <f t="shared" si="147"/>
        <v>819</v>
      </c>
      <c r="H172" s="256">
        <f t="shared" si="146"/>
        <v>2</v>
      </c>
      <c r="I172" s="257">
        <f>(V172+Y172+AB172+AE172+AH172+AK172+AN172+AQ172+AT172+AW172+AZ172+BC172)</f>
        <v>273</v>
      </c>
      <c r="J172" s="257">
        <f>(V172+Y172+AB172+AE172+AH172+AK172+AN172+AQ172+AT172+AW172+AZ172+BC172)</f>
        <v>273</v>
      </c>
      <c r="K172" s="257">
        <f>(V172+Y172+AB172+AE172+AH172+AK172+AN172+AQ172)</f>
        <v>271</v>
      </c>
      <c r="L172" s="277" t="s">
        <v>68</v>
      </c>
      <c r="M172" s="277"/>
      <c r="N172" s="277"/>
      <c r="O172" s="277"/>
      <c r="P172" s="277"/>
      <c r="Q172" s="277"/>
      <c r="R172" s="277"/>
      <c r="S172" s="277"/>
      <c r="T172" s="262"/>
      <c r="U172" s="262"/>
      <c r="V172" s="240">
        <v>0</v>
      </c>
      <c r="W172" s="278" t="s">
        <v>68</v>
      </c>
      <c r="X172" s="278"/>
      <c r="Y172" s="241">
        <v>54</v>
      </c>
      <c r="Z172" s="279" t="s">
        <v>68</v>
      </c>
      <c r="AA172" s="279"/>
      <c r="AB172" s="240">
        <v>125</v>
      </c>
      <c r="AC172" s="278" t="s">
        <v>68</v>
      </c>
      <c r="AD172" s="278"/>
      <c r="AE172" s="241">
        <v>39</v>
      </c>
      <c r="AF172" s="279" t="s">
        <v>68</v>
      </c>
      <c r="AG172" s="279"/>
      <c r="AH172" s="240">
        <v>2</v>
      </c>
      <c r="AI172" s="278" t="s">
        <v>68</v>
      </c>
      <c r="AJ172" s="278"/>
      <c r="AK172" s="241">
        <v>1</v>
      </c>
      <c r="AL172" s="279" t="s">
        <v>68</v>
      </c>
      <c r="AM172" s="279"/>
      <c r="AN172" s="240">
        <v>1</v>
      </c>
      <c r="AO172" s="278" t="s">
        <v>68</v>
      </c>
      <c r="AP172" s="278"/>
      <c r="AQ172" s="241">
        <v>49</v>
      </c>
      <c r="AR172" s="279" t="s">
        <v>68</v>
      </c>
      <c r="AS172" s="279"/>
      <c r="AT172" s="240">
        <v>0</v>
      </c>
      <c r="AU172" s="278" t="s">
        <v>68</v>
      </c>
      <c r="AV172" s="278"/>
      <c r="AW172" s="241">
        <v>0</v>
      </c>
      <c r="AX172" s="279" t="s">
        <v>68</v>
      </c>
      <c r="AY172" s="279"/>
      <c r="AZ172" s="242">
        <v>0</v>
      </c>
      <c r="BA172" s="278" t="s">
        <v>68</v>
      </c>
      <c r="BB172" s="278"/>
      <c r="BC172" s="243">
        <v>2</v>
      </c>
      <c r="BD172" s="279" t="s">
        <v>68</v>
      </c>
      <c r="BE172" s="280"/>
      <c r="BF172" s="56" t="s">
        <v>484</v>
      </c>
      <c r="BG172" s="43" t="s">
        <v>50</v>
      </c>
      <c r="BH172" s="44" t="s">
        <v>51</v>
      </c>
      <c r="BI172" s="44" t="s">
        <v>52</v>
      </c>
      <c r="BJ172" s="44" t="s">
        <v>53</v>
      </c>
    </row>
    <row r="173" spans="1:62" ht="45" customHeight="1" x14ac:dyDescent="0.2">
      <c r="A173" s="35">
        <v>168</v>
      </c>
      <c r="B173" s="49" t="s">
        <v>536</v>
      </c>
      <c r="C173" s="50" t="s">
        <v>537</v>
      </c>
      <c r="D173" s="51" t="s">
        <v>538</v>
      </c>
      <c r="E173" s="52" t="s">
        <v>67</v>
      </c>
      <c r="F173" s="41">
        <v>12</v>
      </c>
      <c r="G173" s="255">
        <f>SUM(H173+I173+J173+K173)</f>
        <v>2321.8000000000002</v>
      </c>
      <c r="H173" s="256">
        <f t="shared" si="146"/>
        <v>964</v>
      </c>
      <c r="I173" s="257">
        <f t="shared" si="174"/>
        <v>549</v>
      </c>
      <c r="J173" s="257">
        <f t="shared" si="175"/>
        <v>549</v>
      </c>
      <c r="K173" s="257">
        <f t="shared" si="176"/>
        <v>259.8</v>
      </c>
      <c r="L173" s="277" t="s">
        <v>68</v>
      </c>
      <c r="M173" s="277"/>
      <c r="N173" s="277"/>
      <c r="O173" s="277"/>
      <c r="P173" s="277"/>
      <c r="Q173" s="277"/>
      <c r="R173" s="277"/>
      <c r="S173" s="277"/>
      <c r="T173" s="262"/>
      <c r="U173" s="262"/>
      <c r="V173" s="229">
        <v>140</v>
      </c>
      <c r="W173" s="278" t="s">
        <v>68</v>
      </c>
      <c r="X173" s="278"/>
      <c r="Y173" s="231">
        <v>78</v>
      </c>
      <c r="Z173" s="279" t="s">
        <v>68</v>
      </c>
      <c r="AA173" s="279"/>
      <c r="AB173" s="229">
        <v>110</v>
      </c>
      <c r="AC173" s="278" t="s">
        <v>68</v>
      </c>
      <c r="AD173" s="278"/>
      <c r="AE173" s="231">
        <v>125</v>
      </c>
      <c r="AF173" s="279" t="s">
        <v>68</v>
      </c>
      <c r="AG173" s="279"/>
      <c r="AH173" s="229">
        <v>105</v>
      </c>
      <c r="AI173" s="278" t="s">
        <v>68</v>
      </c>
      <c r="AJ173" s="278"/>
      <c r="AK173" s="231">
        <v>129</v>
      </c>
      <c r="AL173" s="279" t="s">
        <v>68</v>
      </c>
      <c r="AM173" s="279"/>
      <c r="AN173" s="229">
        <v>116</v>
      </c>
      <c r="AO173" s="278" t="s">
        <v>68</v>
      </c>
      <c r="AP173" s="278"/>
      <c r="AQ173" s="231">
        <v>63</v>
      </c>
      <c r="AR173" s="279" t="s">
        <v>68</v>
      </c>
      <c r="AS173" s="279"/>
      <c r="AT173" s="229">
        <v>279</v>
      </c>
      <c r="AU173" s="278" t="s">
        <v>68</v>
      </c>
      <c r="AV173" s="278"/>
      <c r="AW173" s="231">
        <v>231</v>
      </c>
      <c r="AX173" s="279" t="s">
        <v>68</v>
      </c>
      <c r="AY173" s="279"/>
      <c r="AZ173" s="229">
        <v>192</v>
      </c>
      <c r="BA173" s="278" t="s">
        <v>68</v>
      </c>
      <c r="BB173" s="278"/>
      <c r="BC173" s="231">
        <v>262</v>
      </c>
      <c r="BD173" s="279" t="s">
        <v>68</v>
      </c>
      <c r="BE173" s="280"/>
      <c r="BF173" s="42" t="s">
        <v>49</v>
      </c>
      <c r="BG173" s="55" t="s">
        <v>50</v>
      </c>
      <c r="BH173" s="44" t="s">
        <v>51</v>
      </c>
      <c r="BI173" s="44" t="s">
        <v>52</v>
      </c>
      <c r="BJ173" s="44" t="s">
        <v>53</v>
      </c>
    </row>
    <row r="174" spans="1:62" ht="45" customHeight="1" x14ac:dyDescent="0.2">
      <c r="A174" s="35">
        <v>169</v>
      </c>
      <c r="B174" s="49" t="s">
        <v>539</v>
      </c>
      <c r="C174" s="50" t="s">
        <v>540</v>
      </c>
      <c r="D174" s="51" t="s">
        <v>541</v>
      </c>
      <c r="E174" s="52" t="s">
        <v>67</v>
      </c>
      <c r="F174" s="41">
        <v>12</v>
      </c>
      <c r="G174" s="255">
        <f t="shared" si="147"/>
        <v>2543.9</v>
      </c>
      <c r="H174" s="256">
        <f t="shared" si="146"/>
        <v>587</v>
      </c>
      <c r="I174" s="257">
        <f t="shared" si="174"/>
        <v>711</v>
      </c>
      <c r="J174" s="257">
        <f t="shared" si="175"/>
        <v>711</v>
      </c>
      <c r="K174" s="257">
        <f t="shared" si="176"/>
        <v>534.9</v>
      </c>
      <c r="L174" s="277" t="s">
        <v>68</v>
      </c>
      <c r="M174" s="277"/>
      <c r="N174" s="277"/>
      <c r="O174" s="277"/>
      <c r="P174" s="277"/>
      <c r="Q174" s="277"/>
      <c r="R174" s="277"/>
      <c r="S174" s="277"/>
      <c r="T174" s="262"/>
      <c r="U174" s="262"/>
      <c r="V174" s="229">
        <v>0</v>
      </c>
      <c r="W174" s="278" t="s">
        <v>68</v>
      </c>
      <c r="X174" s="278"/>
      <c r="Y174" s="231">
        <v>0</v>
      </c>
      <c r="Z174" s="279" t="s">
        <v>68</v>
      </c>
      <c r="AA174" s="279"/>
      <c r="AB174" s="229">
        <v>1536</v>
      </c>
      <c r="AC174" s="278" t="s">
        <v>68</v>
      </c>
      <c r="AD174" s="278"/>
      <c r="AE174" s="231">
        <v>102</v>
      </c>
      <c r="AF174" s="279" t="s">
        <v>68</v>
      </c>
      <c r="AG174" s="279"/>
      <c r="AH174" s="229">
        <v>53</v>
      </c>
      <c r="AI174" s="278" t="s">
        <v>68</v>
      </c>
      <c r="AJ174" s="278"/>
      <c r="AK174" s="231">
        <v>48</v>
      </c>
      <c r="AL174" s="279" t="s">
        <v>68</v>
      </c>
      <c r="AM174" s="279"/>
      <c r="AN174" s="229">
        <v>44</v>
      </c>
      <c r="AO174" s="278" t="s">
        <v>68</v>
      </c>
      <c r="AP174" s="278"/>
      <c r="AQ174" s="231">
        <v>0</v>
      </c>
      <c r="AR174" s="279" t="s">
        <v>68</v>
      </c>
      <c r="AS174" s="279"/>
      <c r="AT174" s="229">
        <v>74</v>
      </c>
      <c r="AU174" s="278" t="s">
        <v>68</v>
      </c>
      <c r="AV174" s="278"/>
      <c r="AW174" s="231">
        <v>42</v>
      </c>
      <c r="AX174" s="279" t="s">
        <v>68</v>
      </c>
      <c r="AY174" s="279"/>
      <c r="AZ174" s="229">
        <v>202</v>
      </c>
      <c r="BA174" s="278" t="s">
        <v>68</v>
      </c>
      <c r="BB174" s="278"/>
      <c r="BC174" s="231">
        <v>269</v>
      </c>
      <c r="BD174" s="279" t="s">
        <v>68</v>
      </c>
      <c r="BE174" s="280"/>
      <c r="BF174" s="42" t="s">
        <v>49</v>
      </c>
      <c r="BG174" s="43" t="s">
        <v>50</v>
      </c>
      <c r="BH174" s="44" t="s">
        <v>51</v>
      </c>
      <c r="BI174" s="44" t="s">
        <v>52</v>
      </c>
      <c r="BJ174" s="44" t="s">
        <v>53</v>
      </c>
    </row>
    <row r="175" spans="1:62" ht="45" customHeight="1" x14ac:dyDescent="0.2">
      <c r="A175" s="35">
        <v>170</v>
      </c>
      <c r="B175" s="49" t="s">
        <v>542</v>
      </c>
      <c r="C175" s="50" t="s">
        <v>543</v>
      </c>
      <c r="D175" s="51" t="s">
        <v>544</v>
      </c>
      <c r="E175" s="52" t="s">
        <v>67</v>
      </c>
      <c r="F175" s="41">
        <v>12</v>
      </c>
      <c r="G175" s="255">
        <f t="shared" si="147"/>
        <v>6512.2</v>
      </c>
      <c r="H175" s="256">
        <f t="shared" si="146"/>
        <v>2377</v>
      </c>
      <c r="I175" s="257">
        <f t="shared" si="174"/>
        <v>1616.1</v>
      </c>
      <c r="J175" s="257">
        <f t="shared" si="175"/>
        <v>1616.1</v>
      </c>
      <c r="K175" s="257">
        <f t="shared" si="176"/>
        <v>903</v>
      </c>
      <c r="L175" s="277" t="s">
        <v>68</v>
      </c>
      <c r="M175" s="277"/>
      <c r="N175" s="277"/>
      <c r="O175" s="277"/>
      <c r="P175" s="277"/>
      <c r="Q175" s="277"/>
      <c r="R175" s="277"/>
      <c r="S175" s="277"/>
      <c r="T175" s="262"/>
      <c r="U175" s="262"/>
      <c r="V175" s="229">
        <v>338</v>
      </c>
      <c r="W175" s="278" t="s">
        <v>68</v>
      </c>
      <c r="X175" s="278"/>
      <c r="Y175" s="231">
        <v>284</v>
      </c>
      <c r="Z175" s="279" t="s">
        <v>68</v>
      </c>
      <c r="AA175" s="279"/>
      <c r="AB175" s="229">
        <v>453</v>
      </c>
      <c r="AC175" s="278" t="s">
        <v>68</v>
      </c>
      <c r="AD175" s="278"/>
      <c r="AE175" s="231">
        <v>396</v>
      </c>
      <c r="AF175" s="279" t="s">
        <v>68</v>
      </c>
      <c r="AG175" s="279"/>
      <c r="AH175" s="229">
        <v>382</v>
      </c>
      <c r="AI175" s="278" t="s">
        <v>68</v>
      </c>
      <c r="AJ175" s="278"/>
      <c r="AK175" s="231">
        <v>285</v>
      </c>
      <c r="AL175" s="279" t="s">
        <v>68</v>
      </c>
      <c r="AM175" s="279"/>
      <c r="AN175" s="229">
        <v>316</v>
      </c>
      <c r="AO175" s="278" t="s">
        <v>68</v>
      </c>
      <c r="AP175" s="278"/>
      <c r="AQ175" s="231">
        <v>556</v>
      </c>
      <c r="AR175" s="279" t="s">
        <v>68</v>
      </c>
      <c r="AS175" s="279"/>
      <c r="AT175" s="229">
        <v>565</v>
      </c>
      <c r="AU175" s="278" t="s">
        <v>68</v>
      </c>
      <c r="AV175" s="278"/>
      <c r="AW175" s="231">
        <v>582</v>
      </c>
      <c r="AX175" s="279" t="s">
        <v>68</v>
      </c>
      <c r="AY175" s="279"/>
      <c r="AZ175" s="229">
        <v>425</v>
      </c>
      <c r="BA175" s="278" t="s">
        <v>68</v>
      </c>
      <c r="BB175" s="278"/>
      <c r="BC175" s="231">
        <v>805</v>
      </c>
      <c r="BD175" s="279" t="s">
        <v>68</v>
      </c>
      <c r="BE175" s="280"/>
      <c r="BF175" s="42" t="s">
        <v>49</v>
      </c>
      <c r="BG175" s="43" t="s">
        <v>50</v>
      </c>
      <c r="BH175" s="44" t="s">
        <v>51</v>
      </c>
      <c r="BI175" s="44" t="s">
        <v>52</v>
      </c>
      <c r="BJ175" s="44" t="s">
        <v>53</v>
      </c>
    </row>
    <row r="176" spans="1:62" ht="45" customHeight="1" x14ac:dyDescent="0.2">
      <c r="A176" s="35">
        <v>171</v>
      </c>
      <c r="B176" s="49" t="s">
        <v>545</v>
      </c>
      <c r="C176" s="50" t="s">
        <v>546</v>
      </c>
      <c r="D176" s="51" t="s">
        <v>547</v>
      </c>
      <c r="E176" s="52" t="s">
        <v>67</v>
      </c>
      <c r="F176" s="41">
        <v>12</v>
      </c>
      <c r="G176" s="255">
        <f t="shared" si="147"/>
        <v>1578.8</v>
      </c>
      <c r="H176" s="256">
        <f t="shared" si="146"/>
        <v>584</v>
      </c>
      <c r="I176" s="257">
        <f t="shared" si="174"/>
        <v>390</v>
      </c>
      <c r="J176" s="257">
        <f t="shared" si="175"/>
        <v>390</v>
      </c>
      <c r="K176" s="257">
        <f t="shared" si="176"/>
        <v>214.79999999999998</v>
      </c>
      <c r="L176" s="277" t="s">
        <v>68</v>
      </c>
      <c r="M176" s="277"/>
      <c r="N176" s="277"/>
      <c r="O176" s="277"/>
      <c r="P176" s="277"/>
      <c r="Q176" s="277"/>
      <c r="R176" s="277"/>
      <c r="S176" s="277"/>
      <c r="T176" s="262"/>
      <c r="U176" s="262"/>
      <c r="V176" s="229">
        <v>108</v>
      </c>
      <c r="W176" s="278" t="s">
        <v>68</v>
      </c>
      <c r="X176" s="278"/>
      <c r="Y176" s="231">
        <v>60</v>
      </c>
      <c r="Z176" s="279" t="s">
        <v>68</v>
      </c>
      <c r="AA176" s="279"/>
      <c r="AB176" s="229">
        <v>122</v>
      </c>
      <c r="AC176" s="278" t="s">
        <v>68</v>
      </c>
      <c r="AD176" s="278"/>
      <c r="AE176" s="231">
        <v>59</v>
      </c>
      <c r="AF176" s="279" t="s">
        <v>68</v>
      </c>
      <c r="AG176" s="279"/>
      <c r="AH176" s="229">
        <v>101</v>
      </c>
      <c r="AI176" s="278" t="s">
        <v>68</v>
      </c>
      <c r="AJ176" s="278"/>
      <c r="AK176" s="231">
        <v>55</v>
      </c>
      <c r="AL176" s="279" t="s">
        <v>68</v>
      </c>
      <c r="AM176" s="279"/>
      <c r="AN176" s="229">
        <v>104</v>
      </c>
      <c r="AO176" s="278" t="s">
        <v>68</v>
      </c>
      <c r="AP176" s="278"/>
      <c r="AQ176" s="231">
        <v>107</v>
      </c>
      <c r="AR176" s="279" t="s">
        <v>68</v>
      </c>
      <c r="AS176" s="279"/>
      <c r="AT176" s="229">
        <v>140</v>
      </c>
      <c r="AU176" s="278" t="s">
        <v>68</v>
      </c>
      <c r="AV176" s="278"/>
      <c r="AW176" s="231">
        <v>133</v>
      </c>
      <c r="AX176" s="279" t="s">
        <v>68</v>
      </c>
      <c r="AY176" s="279"/>
      <c r="AZ176" s="229">
        <v>146</v>
      </c>
      <c r="BA176" s="278" t="s">
        <v>68</v>
      </c>
      <c r="BB176" s="278"/>
      <c r="BC176" s="231">
        <v>165</v>
      </c>
      <c r="BD176" s="279" t="s">
        <v>68</v>
      </c>
      <c r="BE176" s="280"/>
      <c r="BF176" s="42" t="s">
        <v>49</v>
      </c>
      <c r="BG176" s="43" t="s">
        <v>50</v>
      </c>
      <c r="BH176" s="44" t="s">
        <v>51</v>
      </c>
      <c r="BI176" s="44" t="s">
        <v>52</v>
      </c>
      <c r="BJ176" s="44" t="s">
        <v>53</v>
      </c>
    </row>
    <row r="177" spans="1:62" ht="45" customHeight="1" x14ac:dyDescent="0.2">
      <c r="A177" s="35">
        <v>172</v>
      </c>
      <c r="B177" s="49" t="s">
        <v>548</v>
      </c>
      <c r="C177" s="50" t="s">
        <v>549</v>
      </c>
      <c r="D177" s="62" t="s">
        <v>550</v>
      </c>
      <c r="E177" s="52" t="s">
        <v>67</v>
      </c>
      <c r="F177" s="41">
        <v>12</v>
      </c>
      <c r="G177" s="255">
        <f t="shared" si="147"/>
        <v>1138.0999999999999</v>
      </c>
      <c r="H177" s="256">
        <f t="shared" si="146"/>
        <v>308</v>
      </c>
      <c r="I177" s="257">
        <f t="shared" si="174"/>
        <v>307.5</v>
      </c>
      <c r="J177" s="257">
        <f t="shared" si="175"/>
        <v>307.5</v>
      </c>
      <c r="K177" s="257">
        <f t="shared" si="176"/>
        <v>215.1</v>
      </c>
      <c r="L177" s="277" t="s">
        <v>68</v>
      </c>
      <c r="M177" s="277"/>
      <c r="N177" s="277"/>
      <c r="O177" s="277"/>
      <c r="P177" s="277"/>
      <c r="Q177" s="277"/>
      <c r="R177" s="277"/>
      <c r="S177" s="277"/>
      <c r="T177" s="262"/>
      <c r="U177" s="262"/>
      <c r="V177" s="229">
        <v>6</v>
      </c>
      <c r="W177" s="278" t="s">
        <v>68</v>
      </c>
      <c r="X177" s="278"/>
      <c r="Y177" s="231">
        <v>4</v>
      </c>
      <c r="Z177" s="279" t="s">
        <v>68</v>
      </c>
      <c r="AA177" s="279"/>
      <c r="AB177" s="229">
        <v>5</v>
      </c>
      <c r="AC177" s="278" t="s">
        <v>68</v>
      </c>
      <c r="AD177" s="278"/>
      <c r="AE177" s="231">
        <v>612</v>
      </c>
      <c r="AF177" s="279" t="s">
        <v>68</v>
      </c>
      <c r="AG177" s="279"/>
      <c r="AH177" s="229">
        <v>14</v>
      </c>
      <c r="AI177" s="278" t="s">
        <v>68</v>
      </c>
      <c r="AJ177" s="278"/>
      <c r="AK177" s="231">
        <v>8</v>
      </c>
      <c r="AL177" s="279" t="s">
        <v>68</v>
      </c>
      <c r="AM177" s="279"/>
      <c r="AN177" s="229">
        <v>13</v>
      </c>
      <c r="AO177" s="278" t="s">
        <v>68</v>
      </c>
      <c r="AP177" s="278"/>
      <c r="AQ177" s="231">
        <v>55</v>
      </c>
      <c r="AR177" s="279" t="s">
        <v>68</v>
      </c>
      <c r="AS177" s="279"/>
      <c r="AT177" s="229">
        <v>50</v>
      </c>
      <c r="AU177" s="278" t="s">
        <v>68</v>
      </c>
      <c r="AV177" s="278"/>
      <c r="AW177" s="231">
        <v>76</v>
      </c>
      <c r="AX177" s="279" t="s">
        <v>68</v>
      </c>
      <c r="AY177" s="279"/>
      <c r="AZ177" s="229">
        <v>68</v>
      </c>
      <c r="BA177" s="278" t="s">
        <v>68</v>
      </c>
      <c r="BB177" s="278"/>
      <c r="BC177" s="231">
        <v>114</v>
      </c>
      <c r="BD177" s="279" t="s">
        <v>68</v>
      </c>
      <c r="BE177" s="280"/>
      <c r="BF177" s="42" t="s">
        <v>49</v>
      </c>
      <c r="BG177" s="43" t="s">
        <v>50</v>
      </c>
      <c r="BH177" s="44" t="s">
        <v>51</v>
      </c>
      <c r="BI177" s="44" t="s">
        <v>52</v>
      </c>
      <c r="BJ177" s="44" t="s">
        <v>53</v>
      </c>
    </row>
    <row r="178" spans="1:62" ht="45" customHeight="1" x14ac:dyDescent="0.25">
      <c r="A178" s="35">
        <v>173</v>
      </c>
      <c r="B178" s="49" t="s">
        <v>551</v>
      </c>
      <c r="C178" s="50" t="s">
        <v>552</v>
      </c>
      <c r="D178" s="51" t="s">
        <v>553</v>
      </c>
      <c r="E178" s="52" t="s">
        <v>67</v>
      </c>
      <c r="F178" s="41">
        <v>12</v>
      </c>
      <c r="G178" s="255">
        <f t="shared" si="147"/>
        <v>771</v>
      </c>
      <c r="H178" s="256">
        <f t="shared" si="146"/>
        <v>103</v>
      </c>
      <c r="I178" s="257">
        <f>(V178+Y178+AB178+AE178+AH178+AK178+AN178+AQ178+AT178+AW178+AZ178+BC178)</f>
        <v>257</v>
      </c>
      <c r="J178" s="257">
        <f>(V178+Y178+AB178+AE178+AH178+AK178+AN178+AQ178+AT178+AW178+AZ178+BC178)</f>
        <v>257</v>
      </c>
      <c r="K178" s="257">
        <f>(V178+Y178+AB178+AE178+AH178+AK178+AN178+AQ178)</f>
        <v>154</v>
      </c>
      <c r="L178" s="277" t="s">
        <v>68</v>
      </c>
      <c r="M178" s="277"/>
      <c r="N178" s="277"/>
      <c r="O178" s="277"/>
      <c r="P178" s="277"/>
      <c r="Q178" s="277"/>
      <c r="R178" s="277"/>
      <c r="S178" s="277"/>
      <c r="T178" s="262"/>
      <c r="U178" s="262"/>
      <c r="V178" s="240">
        <v>20</v>
      </c>
      <c r="W178" s="278" t="s">
        <v>68</v>
      </c>
      <c r="X178" s="278"/>
      <c r="Y178" s="241">
        <v>18</v>
      </c>
      <c r="Z178" s="279" t="s">
        <v>68</v>
      </c>
      <c r="AA178" s="279"/>
      <c r="AB178" s="240">
        <v>21</v>
      </c>
      <c r="AC178" s="278" t="s">
        <v>68</v>
      </c>
      <c r="AD178" s="278"/>
      <c r="AE178" s="241">
        <v>20</v>
      </c>
      <c r="AF178" s="279" t="s">
        <v>68</v>
      </c>
      <c r="AG178" s="279"/>
      <c r="AH178" s="240">
        <v>19</v>
      </c>
      <c r="AI178" s="278" t="s">
        <v>68</v>
      </c>
      <c r="AJ178" s="278"/>
      <c r="AK178" s="241">
        <v>19</v>
      </c>
      <c r="AL178" s="279" t="s">
        <v>68</v>
      </c>
      <c r="AM178" s="279"/>
      <c r="AN178" s="240">
        <v>19</v>
      </c>
      <c r="AO178" s="278" t="s">
        <v>68</v>
      </c>
      <c r="AP178" s="278"/>
      <c r="AQ178" s="241">
        <v>18</v>
      </c>
      <c r="AR178" s="279" t="s">
        <v>68</v>
      </c>
      <c r="AS178" s="279"/>
      <c r="AT178" s="240">
        <v>18</v>
      </c>
      <c r="AU178" s="278" t="s">
        <v>68</v>
      </c>
      <c r="AV178" s="278"/>
      <c r="AW178" s="241">
        <v>17</v>
      </c>
      <c r="AX178" s="279" t="s">
        <v>68</v>
      </c>
      <c r="AY178" s="279"/>
      <c r="AZ178" s="242">
        <v>22</v>
      </c>
      <c r="BA178" s="278" t="s">
        <v>68</v>
      </c>
      <c r="BB178" s="278"/>
      <c r="BC178" s="243">
        <v>46</v>
      </c>
      <c r="BD178" s="279" t="s">
        <v>68</v>
      </c>
      <c r="BE178" s="280"/>
      <c r="BF178" s="56" t="s">
        <v>484</v>
      </c>
      <c r="BG178" s="43" t="s">
        <v>50</v>
      </c>
      <c r="BH178" s="44" t="s">
        <v>51</v>
      </c>
      <c r="BI178" s="44" t="s">
        <v>52</v>
      </c>
      <c r="BJ178" s="44" t="s">
        <v>53</v>
      </c>
    </row>
    <row r="179" spans="1:62" ht="45" customHeight="1" x14ac:dyDescent="0.25">
      <c r="A179" s="35">
        <v>174</v>
      </c>
      <c r="B179" s="49" t="s">
        <v>554</v>
      </c>
      <c r="C179" s="50" t="s">
        <v>555</v>
      </c>
      <c r="D179" s="51" t="s">
        <v>556</v>
      </c>
      <c r="E179" s="52" t="s">
        <v>336</v>
      </c>
      <c r="F179" s="41">
        <v>38</v>
      </c>
      <c r="G179" s="255">
        <f t="shared" si="147"/>
        <v>495</v>
      </c>
      <c r="H179" s="256">
        <f t="shared" si="146"/>
        <v>75</v>
      </c>
      <c r="I179" s="257">
        <f>(V179+Y179+AB179+AE179+AH179+AK179+AN179+AQ179+AT179+AW179+AZ179+BC179)</f>
        <v>165</v>
      </c>
      <c r="J179" s="257">
        <f>(V179+Y179+AB179+AE179+AH179+AK179+AN179+AQ179+AT179+AW179+AZ179+BC179)</f>
        <v>165</v>
      </c>
      <c r="K179" s="257">
        <f>(V179+Y179+AB179+AE179+AH179+AK179+AN179+AQ179)</f>
        <v>90</v>
      </c>
      <c r="L179" s="277" t="s">
        <v>68</v>
      </c>
      <c r="M179" s="277"/>
      <c r="N179" s="277"/>
      <c r="O179" s="277"/>
      <c r="P179" s="277"/>
      <c r="Q179" s="277"/>
      <c r="R179" s="277"/>
      <c r="S179" s="277"/>
      <c r="T179" s="262"/>
      <c r="U179" s="262"/>
      <c r="V179" s="240">
        <v>19</v>
      </c>
      <c r="W179" s="278" t="s">
        <v>68</v>
      </c>
      <c r="X179" s="278"/>
      <c r="Y179" s="244">
        <v>0</v>
      </c>
      <c r="Z179" s="285" t="s">
        <v>68</v>
      </c>
      <c r="AA179" s="285"/>
      <c r="AB179" s="245">
        <v>18</v>
      </c>
      <c r="AC179" s="286" t="s">
        <v>68</v>
      </c>
      <c r="AD179" s="286"/>
      <c r="AE179" s="246">
        <v>17</v>
      </c>
      <c r="AF179" s="285" t="s">
        <v>68</v>
      </c>
      <c r="AG179" s="285"/>
      <c r="AH179" s="245">
        <v>16</v>
      </c>
      <c r="AI179" s="286" t="s">
        <v>68</v>
      </c>
      <c r="AJ179" s="286"/>
      <c r="AK179" s="246">
        <v>0</v>
      </c>
      <c r="AL179" s="285" t="s">
        <v>68</v>
      </c>
      <c r="AM179" s="285"/>
      <c r="AN179" s="245">
        <v>17</v>
      </c>
      <c r="AO179" s="286" t="s">
        <v>68</v>
      </c>
      <c r="AP179" s="286"/>
      <c r="AQ179" s="246">
        <v>3</v>
      </c>
      <c r="AR179" s="285" t="s">
        <v>68</v>
      </c>
      <c r="AS179" s="285"/>
      <c r="AT179" s="245">
        <v>28</v>
      </c>
      <c r="AU179" s="286" t="s">
        <v>68</v>
      </c>
      <c r="AV179" s="286"/>
      <c r="AW179" s="246">
        <v>16</v>
      </c>
      <c r="AX179" s="285" t="s">
        <v>68</v>
      </c>
      <c r="AY179" s="285"/>
      <c r="AZ179" s="247">
        <v>14</v>
      </c>
      <c r="BA179" s="286" t="s">
        <v>68</v>
      </c>
      <c r="BB179" s="286"/>
      <c r="BC179" s="248">
        <v>17</v>
      </c>
      <c r="BD179" s="285" t="s">
        <v>68</v>
      </c>
      <c r="BE179" s="287"/>
      <c r="BF179" s="56" t="s">
        <v>484</v>
      </c>
      <c r="BG179" s="43" t="s">
        <v>50</v>
      </c>
      <c r="BH179" s="44" t="s">
        <v>51</v>
      </c>
      <c r="BI179" s="44" t="s">
        <v>52</v>
      </c>
      <c r="BJ179" s="44" t="s">
        <v>53</v>
      </c>
    </row>
    <row r="180" spans="1:62" ht="45" customHeight="1" x14ac:dyDescent="0.2">
      <c r="A180" s="35">
        <v>175</v>
      </c>
      <c r="B180" s="63" t="s">
        <v>557</v>
      </c>
      <c r="C180" s="50" t="s">
        <v>558</v>
      </c>
      <c r="D180" s="38" t="s">
        <v>559</v>
      </c>
      <c r="E180" s="52" t="s">
        <v>67</v>
      </c>
      <c r="F180" s="53">
        <v>12</v>
      </c>
      <c r="G180" s="255">
        <f>SUM(H180+I180+J180+K180)</f>
        <v>2806.7999999999997</v>
      </c>
      <c r="H180" s="256">
        <f t="shared" si="146"/>
        <v>1590</v>
      </c>
      <c r="I180" s="257">
        <f t="shared" ref="I180:I204" si="177">(V180+Y180+AB180+AE180+AH180+AK180+AN180+AQ180+AT180+AW180+AZ180+BC180)*30%</f>
        <v>564.6</v>
      </c>
      <c r="J180" s="257">
        <f t="shared" ref="J180:J204" si="178">(V180+Y180+AB180+AE180+AH180+AK180+AN180+AQ180+AT180+AW180+AZ180+BC180)*30%</f>
        <v>564.6</v>
      </c>
      <c r="K180" s="257">
        <f t="shared" ref="K180:K204" si="179">(V180+Y180+AB180+AE180+AH180+AK180+AN180+AQ180)*30%</f>
        <v>87.6</v>
      </c>
      <c r="L180" s="259">
        <f t="shared" ref="L180:L186" si="180">(M180+N180+O180+P180)</f>
        <v>1124.2</v>
      </c>
      <c r="M180" s="261">
        <f t="shared" ref="M180:M186" si="181">SUM(AU180,AX180,BA180,BD180)</f>
        <v>661</v>
      </c>
      <c r="N180" s="261">
        <f t="shared" ref="N180:N186" si="182">(W180+Z180+AC180+AF180+AI180+AL180+AO180+AR180+AU180+AX180+BA180+BD180)*30%</f>
        <v>220.5</v>
      </c>
      <c r="O180" s="260">
        <f t="shared" ref="O180:O186" si="183">(W180+Z180+AC180+AF180+AI180+AL180+AO180+AR180+AU180+AX180+BA180+BD180)*30%</f>
        <v>220.5</v>
      </c>
      <c r="P180" s="260">
        <f t="shared" ref="P180:P186" si="184">(W180+Z180+AC180+AF180+AI180+AL180+AO180+AR180)*30%</f>
        <v>22.2</v>
      </c>
      <c r="Q180" s="260">
        <f t="shared" ref="Q180:Q186" si="185">(R180+S180+T180+U180)</f>
        <v>1682.6</v>
      </c>
      <c r="R180" s="261">
        <f t="shared" ref="R180:R186" si="186">SUM(AV180,AY180,BB180,BE180)</f>
        <v>929</v>
      </c>
      <c r="S180" s="260">
        <f t="shared" ref="S180:S186" si="187">(X180+AA180+AD180+AG180+AJ180+AM180+AP180+AS180+AV180+AY180+BB180+BE180)*30%</f>
        <v>344.09999999999997</v>
      </c>
      <c r="T180" s="260">
        <f t="shared" ref="T180:T186" si="188">(X180+AA180+AD180+AG180+AJ180+AM180+AP180+AS180+AV180+AY180+BB180+BE180)*30%</f>
        <v>344.09999999999997</v>
      </c>
      <c r="U180" s="260">
        <f t="shared" ref="U180:U186" si="189">(X180+AA180+AD180+AG180+AJ180+AM180+AP180+AS180)*30%</f>
        <v>65.399999999999991</v>
      </c>
      <c r="V180" s="211">
        <v>54</v>
      </c>
      <c r="W180" s="249">
        <v>24</v>
      </c>
      <c r="X180" s="250">
        <v>30</v>
      </c>
      <c r="Y180" s="214">
        <v>36</v>
      </c>
      <c r="Z180" s="236">
        <v>14</v>
      </c>
      <c r="AA180" s="232">
        <v>22</v>
      </c>
      <c r="AB180" s="211">
        <v>40</v>
      </c>
      <c r="AC180" s="249">
        <v>12</v>
      </c>
      <c r="AD180" s="230">
        <v>28</v>
      </c>
      <c r="AE180" s="214">
        <v>18</v>
      </c>
      <c r="AF180" s="236">
        <v>5</v>
      </c>
      <c r="AG180" s="232">
        <v>13</v>
      </c>
      <c r="AH180" s="211">
        <v>46</v>
      </c>
      <c r="AI180" s="249">
        <v>9</v>
      </c>
      <c r="AJ180" s="230">
        <v>37</v>
      </c>
      <c r="AK180" s="214">
        <v>25</v>
      </c>
      <c r="AL180" s="236">
        <v>3</v>
      </c>
      <c r="AM180" s="232">
        <v>22</v>
      </c>
      <c r="AN180" s="211">
        <v>43</v>
      </c>
      <c r="AO180" s="249">
        <v>5</v>
      </c>
      <c r="AP180" s="230">
        <v>38</v>
      </c>
      <c r="AQ180" s="214">
        <v>30</v>
      </c>
      <c r="AR180" s="236">
        <v>2</v>
      </c>
      <c r="AS180" s="232">
        <v>28</v>
      </c>
      <c r="AT180" s="211">
        <v>270</v>
      </c>
      <c r="AU180" s="249">
        <v>73</v>
      </c>
      <c r="AV180" s="230">
        <v>197</v>
      </c>
      <c r="AW180" s="214">
        <v>412</v>
      </c>
      <c r="AX180" s="236">
        <v>161</v>
      </c>
      <c r="AY180" s="232">
        <v>251</v>
      </c>
      <c r="AZ180" s="211">
        <v>441</v>
      </c>
      <c r="BA180" s="249">
        <v>203</v>
      </c>
      <c r="BB180" s="230">
        <v>238</v>
      </c>
      <c r="BC180" s="214">
        <v>467</v>
      </c>
      <c r="BD180" s="236">
        <v>224</v>
      </c>
      <c r="BE180" s="269">
        <v>243</v>
      </c>
      <c r="BF180" s="42" t="s">
        <v>49</v>
      </c>
      <c r="BG180" s="43" t="s">
        <v>50</v>
      </c>
      <c r="BH180" s="44" t="s">
        <v>51</v>
      </c>
      <c r="BI180" s="44" t="s">
        <v>52</v>
      </c>
      <c r="BJ180" s="44" t="s">
        <v>53</v>
      </c>
    </row>
    <row r="181" spans="1:62" ht="45" customHeight="1" x14ac:dyDescent="0.2">
      <c r="A181" s="35">
        <v>176</v>
      </c>
      <c r="B181" s="63" t="s">
        <v>560</v>
      </c>
      <c r="C181" s="50" t="s">
        <v>561</v>
      </c>
      <c r="D181" s="38" t="s">
        <v>562</v>
      </c>
      <c r="E181" s="52" t="s">
        <v>67</v>
      </c>
      <c r="F181" s="53">
        <v>12</v>
      </c>
      <c r="G181" s="255">
        <f t="shared" si="147"/>
        <v>3340.8</v>
      </c>
      <c r="H181" s="256">
        <f t="shared" si="146"/>
        <v>1404</v>
      </c>
      <c r="I181" s="257">
        <f t="shared" si="177"/>
        <v>786</v>
      </c>
      <c r="J181" s="257">
        <f t="shared" si="178"/>
        <v>786</v>
      </c>
      <c r="K181" s="257">
        <f t="shared" si="179"/>
        <v>364.8</v>
      </c>
      <c r="L181" s="259">
        <f t="shared" si="180"/>
        <v>1280.6999999999998</v>
      </c>
      <c r="M181" s="261">
        <f t="shared" si="181"/>
        <v>594</v>
      </c>
      <c r="N181" s="261">
        <f t="shared" si="182"/>
        <v>288.3</v>
      </c>
      <c r="O181" s="260">
        <f t="shared" si="183"/>
        <v>288.3</v>
      </c>
      <c r="P181" s="260">
        <f t="shared" si="184"/>
        <v>110.1</v>
      </c>
      <c r="Q181" s="260">
        <f t="shared" si="185"/>
        <v>2060.1</v>
      </c>
      <c r="R181" s="261">
        <f t="shared" si="186"/>
        <v>810</v>
      </c>
      <c r="S181" s="260">
        <f t="shared" si="187"/>
        <v>497.7</v>
      </c>
      <c r="T181" s="260">
        <f t="shared" si="188"/>
        <v>497.7</v>
      </c>
      <c r="U181" s="260">
        <f t="shared" si="189"/>
        <v>254.7</v>
      </c>
      <c r="V181" s="211">
        <v>521</v>
      </c>
      <c r="W181" s="249">
        <v>229</v>
      </c>
      <c r="X181" s="251">
        <v>292</v>
      </c>
      <c r="Y181" s="214">
        <v>7</v>
      </c>
      <c r="Z181" s="236">
        <v>3</v>
      </c>
      <c r="AA181" s="232">
        <v>4</v>
      </c>
      <c r="AB181" s="211">
        <v>237</v>
      </c>
      <c r="AC181" s="249">
        <v>71</v>
      </c>
      <c r="AD181" s="230">
        <v>166</v>
      </c>
      <c r="AE181" s="214">
        <v>69</v>
      </c>
      <c r="AF181" s="236">
        <v>17</v>
      </c>
      <c r="AG181" s="232">
        <v>52</v>
      </c>
      <c r="AH181" s="211">
        <v>122</v>
      </c>
      <c r="AI181" s="249">
        <v>22</v>
      </c>
      <c r="AJ181" s="230">
        <v>100</v>
      </c>
      <c r="AK181" s="214">
        <v>65</v>
      </c>
      <c r="AL181" s="236">
        <v>8</v>
      </c>
      <c r="AM181" s="232">
        <v>57</v>
      </c>
      <c r="AN181" s="211">
        <v>114</v>
      </c>
      <c r="AO181" s="249">
        <v>12</v>
      </c>
      <c r="AP181" s="230">
        <v>102</v>
      </c>
      <c r="AQ181" s="214">
        <v>81</v>
      </c>
      <c r="AR181" s="236">
        <v>5</v>
      </c>
      <c r="AS181" s="232">
        <v>76</v>
      </c>
      <c r="AT181" s="211">
        <v>172</v>
      </c>
      <c r="AU181" s="249">
        <v>46</v>
      </c>
      <c r="AV181" s="230">
        <v>126</v>
      </c>
      <c r="AW181" s="214">
        <v>389</v>
      </c>
      <c r="AX181" s="236">
        <v>152</v>
      </c>
      <c r="AY181" s="232">
        <v>237</v>
      </c>
      <c r="AZ181" s="211">
        <v>411</v>
      </c>
      <c r="BA181" s="249">
        <v>189</v>
      </c>
      <c r="BB181" s="230">
        <v>222</v>
      </c>
      <c r="BC181" s="214">
        <v>432</v>
      </c>
      <c r="BD181" s="236">
        <v>207</v>
      </c>
      <c r="BE181" s="269">
        <v>225</v>
      </c>
      <c r="BF181" s="42" t="s">
        <v>49</v>
      </c>
      <c r="BG181" s="43" t="s">
        <v>50</v>
      </c>
      <c r="BH181" s="44" t="s">
        <v>51</v>
      </c>
      <c r="BI181" s="44" t="s">
        <v>52</v>
      </c>
      <c r="BJ181" s="44" t="s">
        <v>53</v>
      </c>
    </row>
    <row r="182" spans="1:62" ht="45" customHeight="1" x14ac:dyDescent="0.2">
      <c r="A182" s="35">
        <v>177</v>
      </c>
      <c r="B182" s="63" t="s">
        <v>563</v>
      </c>
      <c r="C182" s="50" t="s">
        <v>564</v>
      </c>
      <c r="D182" s="38" t="s">
        <v>565</v>
      </c>
      <c r="E182" s="52" t="s">
        <v>67</v>
      </c>
      <c r="F182" s="53">
        <v>12</v>
      </c>
      <c r="G182" s="255">
        <f t="shared" si="147"/>
        <v>3696.2000000000003</v>
      </c>
      <c r="H182" s="256">
        <f t="shared" si="146"/>
        <v>1454</v>
      </c>
      <c r="I182" s="257">
        <f t="shared" si="177"/>
        <v>892.8</v>
      </c>
      <c r="J182" s="257">
        <f t="shared" si="178"/>
        <v>892.8</v>
      </c>
      <c r="K182" s="257">
        <f t="shared" si="179"/>
        <v>456.59999999999997</v>
      </c>
      <c r="L182" s="259">
        <f t="shared" si="180"/>
        <v>1343.3999999999999</v>
      </c>
      <c r="M182" s="261">
        <f t="shared" si="181"/>
        <v>618</v>
      </c>
      <c r="N182" s="261">
        <f t="shared" si="182"/>
        <v>303.59999999999997</v>
      </c>
      <c r="O182" s="260">
        <f t="shared" si="183"/>
        <v>303.59999999999997</v>
      </c>
      <c r="P182" s="260">
        <f t="shared" si="184"/>
        <v>118.19999999999999</v>
      </c>
      <c r="Q182" s="260">
        <f t="shared" si="185"/>
        <v>2352.7999999999997</v>
      </c>
      <c r="R182" s="261">
        <f t="shared" si="186"/>
        <v>836</v>
      </c>
      <c r="S182" s="260">
        <f t="shared" si="187"/>
        <v>589.19999999999993</v>
      </c>
      <c r="T182" s="260">
        <f t="shared" si="188"/>
        <v>589.19999999999993</v>
      </c>
      <c r="U182" s="260">
        <f t="shared" si="189"/>
        <v>338.4</v>
      </c>
      <c r="V182" s="211">
        <v>382</v>
      </c>
      <c r="W182" s="249">
        <v>168</v>
      </c>
      <c r="X182" s="251">
        <v>214</v>
      </c>
      <c r="Y182" s="214">
        <v>282</v>
      </c>
      <c r="Z182" s="236">
        <v>110</v>
      </c>
      <c r="AA182" s="232">
        <v>172</v>
      </c>
      <c r="AB182" s="211">
        <v>0</v>
      </c>
      <c r="AC182" s="249">
        <v>0</v>
      </c>
      <c r="AD182" s="230">
        <v>0</v>
      </c>
      <c r="AE182" s="214">
        <v>100</v>
      </c>
      <c r="AF182" s="236">
        <v>25</v>
      </c>
      <c r="AG182" s="232">
        <v>75</v>
      </c>
      <c r="AH182" s="211">
        <v>243</v>
      </c>
      <c r="AI182" s="249">
        <v>40</v>
      </c>
      <c r="AJ182" s="230">
        <v>203</v>
      </c>
      <c r="AK182" s="214">
        <v>130</v>
      </c>
      <c r="AL182" s="236">
        <v>16</v>
      </c>
      <c r="AM182" s="232">
        <v>114</v>
      </c>
      <c r="AN182" s="211">
        <v>226</v>
      </c>
      <c r="AO182" s="249">
        <v>25</v>
      </c>
      <c r="AP182" s="230">
        <v>201</v>
      </c>
      <c r="AQ182" s="214">
        <v>159</v>
      </c>
      <c r="AR182" s="236">
        <v>10</v>
      </c>
      <c r="AS182" s="232">
        <v>149</v>
      </c>
      <c r="AT182" s="211">
        <v>169</v>
      </c>
      <c r="AU182" s="249">
        <v>46</v>
      </c>
      <c r="AV182" s="230">
        <v>123</v>
      </c>
      <c r="AW182" s="214">
        <v>402</v>
      </c>
      <c r="AX182" s="236">
        <v>157</v>
      </c>
      <c r="AY182" s="232">
        <v>245</v>
      </c>
      <c r="AZ182" s="211">
        <v>433</v>
      </c>
      <c r="BA182" s="249">
        <v>199</v>
      </c>
      <c r="BB182" s="230">
        <v>234</v>
      </c>
      <c r="BC182" s="214">
        <v>450</v>
      </c>
      <c r="BD182" s="236">
        <v>216</v>
      </c>
      <c r="BE182" s="269">
        <v>234</v>
      </c>
      <c r="BF182" s="42" t="s">
        <v>49</v>
      </c>
      <c r="BG182" s="43" t="s">
        <v>50</v>
      </c>
      <c r="BH182" s="44" t="s">
        <v>51</v>
      </c>
      <c r="BI182" s="44" t="s">
        <v>52</v>
      </c>
      <c r="BJ182" s="44" t="s">
        <v>53</v>
      </c>
    </row>
    <row r="183" spans="1:62" ht="45" customHeight="1" x14ac:dyDescent="0.2">
      <c r="A183" s="35">
        <v>178</v>
      </c>
      <c r="B183" s="63" t="s">
        <v>566</v>
      </c>
      <c r="C183" s="50" t="s">
        <v>567</v>
      </c>
      <c r="D183" s="38" t="s">
        <v>568</v>
      </c>
      <c r="E183" s="52" t="s">
        <v>67</v>
      </c>
      <c r="F183" s="53">
        <v>4</v>
      </c>
      <c r="G183" s="255">
        <f t="shared" si="147"/>
        <v>2098.6</v>
      </c>
      <c r="H183" s="256">
        <f t="shared" si="146"/>
        <v>703</v>
      </c>
      <c r="I183" s="257">
        <f t="shared" si="177"/>
        <v>535.5</v>
      </c>
      <c r="J183" s="257">
        <f t="shared" si="178"/>
        <v>535.5</v>
      </c>
      <c r="K183" s="257">
        <f t="shared" si="179"/>
        <v>324.59999999999997</v>
      </c>
      <c r="L183" s="259">
        <f t="shared" si="180"/>
        <v>710.3</v>
      </c>
      <c r="M183" s="261">
        <f t="shared" si="181"/>
        <v>296</v>
      </c>
      <c r="N183" s="261">
        <f t="shared" si="182"/>
        <v>167.7</v>
      </c>
      <c r="O183" s="260">
        <f t="shared" si="183"/>
        <v>167.7</v>
      </c>
      <c r="P183" s="260">
        <f t="shared" si="184"/>
        <v>78.899999999999991</v>
      </c>
      <c r="Q183" s="260">
        <f t="shared" si="185"/>
        <v>1388.3</v>
      </c>
      <c r="R183" s="261">
        <f t="shared" si="186"/>
        <v>407</v>
      </c>
      <c r="S183" s="260">
        <f t="shared" si="187"/>
        <v>367.8</v>
      </c>
      <c r="T183" s="260">
        <f t="shared" si="188"/>
        <v>367.8</v>
      </c>
      <c r="U183" s="260">
        <f t="shared" si="189"/>
        <v>245.7</v>
      </c>
      <c r="V183" s="211">
        <v>209</v>
      </c>
      <c r="W183" s="249">
        <v>92</v>
      </c>
      <c r="X183" s="251">
        <v>117</v>
      </c>
      <c r="Y183" s="214">
        <v>150</v>
      </c>
      <c r="Z183" s="236">
        <v>58</v>
      </c>
      <c r="AA183" s="232">
        <v>92</v>
      </c>
      <c r="AB183" s="211">
        <v>110</v>
      </c>
      <c r="AC183" s="249">
        <v>33</v>
      </c>
      <c r="AD183" s="230">
        <v>77</v>
      </c>
      <c r="AE183" s="214">
        <v>58</v>
      </c>
      <c r="AF183" s="236">
        <v>15</v>
      </c>
      <c r="AG183" s="232">
        <v>43</v>
      </c>
      <c r="AH183" s="211">
        <v>75</v>
      </c>
      <c r="AI183" s="249">
        <v>14</v>
      </c>
      <c r="AJ183" s="230">
        <v>61</v>
      </c>
      <c r="AK183" s="214">
        <v>76</v>
      </c>
      <c r="AL183" s="236">
        <v>9</v>
      </c>
      <c r="AM183" s="232">
        <v>67</v>
      </c>
      <c r="AN183" s="211">
        <v>361</v>
      </c>
      <c r="AO183" s="249">
        <v>39</v>
      </c>
      <c r="AP183" s="230">
        <v>322</v>
      </c>
      <c r="AQ183" s="214">
        <v>43</v>
      </c>
      <c r="AR183" s="236">
        <v>3</v>
      </c>
      <c r="AS183" s="232">
        <v>40</v>
      </c>
      <c r="AT183" s="211">
        <v>95</v>
      </c>
      <c r="AU183" s="249">
        <v>26</v>
      </c>
      <c r="AV183" s="230">
        <v>69</v>
      </c>
      <c r="AW183" s="214">
        <v>192</v>
      </c>
      <c r="AX183" s="236">
        <v>75</v>
      </c>
      <c r="AY183" s="232">
        <v>117</v>
      </c>
      <c r="AZ183" s="211">
        <v>203</v>
      </c>
      <c r="BA183" s="249">
        <v>93</v>
      </c>
      <c r="BB183" s="230">
        <v>110</v>
      </c>
      <c r="BC183" s="214">
        <v>213</v>
      </c>
      <c r="BD183" s="236">
        <v>102</v>
      </c>
      <c r="BE183" s="269">
        <v>111</v>
      </c>
      <c r="BF183" s="42" t="s">
        <v>49</v>
      </c>
      <c r="BG183" s="43" t="s">
        <v>50</v>
      </c>
      <c r="BH183" s="44" t="s">
        <v>51</v>
      </c>
      <c r="BI183" s="44" t="s">
        <v>52</v>
      </c>
      <c r="BJ183" s="44" t="s">
        <v>53</v>
      </c>
    </row>
    <row r="184" spans="1:62" ht="45" customHeight="1" x14ac:dyDescent="0.2">
      <c r="A184" s="35">
        <v>179</v>
      </c>
      <c r="B184" s="63" t="s">
        <v>569</v>
      </c>
      <c r="C184" s="50" t="s">
        <v>570</v>
      </c>
      <c r="D184" s="38" t="s">
        <v>571</v>
      </c>
      <c r="E184" s="52" t="s">
        <v>67</v>
      </c>
      <c r="F184" s="53">
        <v>4</v>
      </c>
      <c r="G184" s="255">
        <f t="shared" si="147"/>
        <v>1921.3</v>
      </c>
      <c r="H184" s="256">
        <f t="shared" si="146"/>
        <v>262</v>
      </c>
      <c r="I184" s="257">
        <f t="shared" si="177"/>
        <v>579.29999999999995</v>
      </c>
      <c r="J184" s="257">
        <f t="shared" si="178"/>
        <v>579.29999999999995</v>
      </c>
      <c r="K184" s="257">
        <f t="shared" si="179"/>
        <v>500.7</v>
      </c>
      <c r="L184" s="259">
        <f t="shared" si="180"/>
        <v>532.20000000000005</v>
      </c>
      <c r="M184" s="261">
        <f t="shared" si="181"/>
        <v>111</v>
      </c>
      <c r="N184" s="261">
        <f t="shared" si="182"/>
        <v>151.5</v>
      </c>
      <c r="O184" s="260">
        <f t="shared" si="183"/>
        <v>151.5</v>
      </c>
      <c r="P184" s="260">
        <f t="shared" si="184"/>
        <v>118.19999999999999</v>
      </c>
      <c r="Q184" s="260">
        <f t="shared" si="185"/>
        <v>1389.1</v>
      </c>
      <c r="R184" s="261">
        <f t="shared" si="186"/>
        <v>151</v>
      </c>
      <c r="S184" s="260">
        <f t="shared" si="187"/>
        <v>427.8</v>
      </c>
      <c r="T184" s="260">
        <f t="shared" si="188"/>
        <v>427.8</v>
      </c>
      <c r="U184" s="260">
        <f t="shared" si="189"/>
        <v>382.5</v>
      </c>
      <c r="V184" s="211">
        <v>167</v>
      </c>
      <c r="W184" s="249">
        <v>73</v>
      </c>
      <c r="X184" s="251">
        <v>94</v>
      </c>
      <c r="Y184" s="214">
        <v>216</v>
      </c>
      <c r="Z184" s="236">
        <v>84</v>
      </c>
      <c r="AA184" s="232">
        <v>132</v>
      </c>
      <c r="AB184" s="211">
        <v>221</v>
      </c>
      <c r="AC184" s="249">
        <v>67</v>
      </c>
      <c r="AD184" s="230">
        <v>154</v>
      </c>
      <c r="AE184" s="214">
        <v>253</v>
      </c>
      <c r="AF184" s="236">
        <v>76</v>
      </c>
      <c r="AG184" s="232">
        <v>177</v>
      </c>
      <c r="AH184" s="211">
        <v>196</v>
      </c>
      <c r="AI184" s="249">
        <v>35</v>
      </c>
      <c r="AJ184" s="230">
        <v>161</v>
      </c>
      <c r="AK184" s="214">
        <v>201</v>
      </c>
      <c r="AL184" s="236">
        <v>24</v>
      </c>
      <c r="AM184" s="232">
        <v>177</v>
      </c>
      <c r="AN184" s="211">
        <v>225</v>
      </c>
      <c r="AO184" s="249">
        <v>24</v>
      </c>
      <c r="AP184" s="230">
        <v>201</v>
      </c>
      <c r="AQ184" s="214">
        <v>190</v>
      </c>
      <c r="AR184" s="236">
        <v>11</v>
      </c>
      <c r="AS184" s="232">
        <v>179</v>
      </c>
      <c r="AT184" s="211">
        <v>32</v>
      </c>
      <c r="AU184" s="249">
        <v>9</v>
      </c>
      <c r="AV184" s="230">
        <v>23</v>
      </c>
      <c r="AW184" s="214">
        <v>72</v>
      </c>
      <c r="AX184" s="236">
        <v>28</v>
      </c>
      <c r="AY184" s="232">
        <v>44</v>
      </c>
      <c r="AZ184" s="211">
        <v>78</v>
      </c>
      <c r="BA184" s="249">
        <v>36</v>
      </c>
      <c r="BB184" s="230">
        <v>42</v>
      </c>
      <c r="BC184" s="214">
        <v>80</v>
      </c>
      <c r="BD184" s="236">
        <v>38</v>
      </c>
      <c r="BE184" s="269">
        <v>42</v>
      </c>
      <c r="BF184" s="42" t="s">
        <v>49</v>
      </c>
      <c r="BG184" s="43" t="s">
        <v>50</v>
      </c>
      <c r="BH184" s="44" t="s">
        <v>51</v>
      </c>
      <c r="BI184" s="44" t="s">
        <v>52</v>
      </c>
      <c r="BJ184" s="44" t="s">
        <v>53</v>
      </c>
    </row>
    <row r="185" spans="1:62" ht="45" customHeight="1" x14ac:dyDescent="0.2">
      <c r="A185" s="35">
        <v>180</v>
      </c>
      <c r="B185" s="63" t="s">
        <v>572</v>
      </c>
      <c r="C185" s="64" t="s">
        <v>573</v>
      </c>
      <c r="D185" s="39" t="s">
        <v>574</v>
      </c>
      <c r="E185" s="52" t="s">
        <v>67</v>
      </c>
      <c r="F185" s="53">
        <v>12</v>
      </c>
      <c r="G185" s="255">
        <f t="shared" si="147"/>
        <v>4090.1</v>
      </c>
      <c r="H185" s="256">
        <f t="shared" si="146"/>
        <v>1649</v>
      </c>
      <c r="I185" s="257">
        <f t="shared" si="177"/>
        <v>978.59999999999991</v>
      </c>
      <c r="J185" s="257">
        <f t="shared" si="178"/>
        <v>978.59999999999991</v>
      </c>
      <c r="K185" s="257">
        <f t="shared" si="179"/>
        <v>483.9</v>
      </c>
      <c r="L185" s="259">
        <f t="shared" si="180"/>
        <v>1457.7999999999997</v>
      </c>
      <c r="M185" s="261">
        <f t="shared" si="181"/>
        <v>685</v>
      </c>
      <c r="N185" s="261">
        <f t="shared" si="182"/>
        <v>326.09999999999997</v>
      </c>
      <c r="O185" s="260">
        <f t="shared" si="183"/>
        <v>326.09999999999997</v>
      </c>
      <c r="P185" s="260">
        <f t="shared" si="184"/>
        <v>120.6</v>
      </c>
      <c r="Q185" s="260">
        <f t="shared" si="185"/>
        <v>2632.3</v>
      </c>
      <c r="R185" s="261">
        <f t="shared" si="186"/>
        <v>964</v>
      </c>
      <c r="S185" s="260">
        <f t="shared" si="187"/>
        <v>652.5</v>
      </c>
      <c r="T185" s="260">
        <f t="shared" si="188"/>
        <v>652.5</v>
      </c>
      <c r="U185" s="260">
        <f t="shared" si="189"/>
        <v>363.3</v>
      </c>
      <c r="V185" s="211">
        <v>169</v>
      </c>
      <c r="W185" s="249">
        <v>74</v>
      </c>
      <c r="X185" s="251">
        <v>95</v>
      </c>
      <c r="Y185" s="214">
        <v>239</v>
      </c>
      <c r="Z185" s="236">
        <v>93</v>
      </c>
      <c r="AA185" s="232">
        <v>146</v>
      </c>
      <c r="AB185" s="211">
        <v>234</v>
      </c>
      <c r="AC185" s="249">
        <v>70</v>
      </c>
      <c r="AD185" s="230">
        <v>164</v>
      </c>
      <c r="AE185" s="214">
        <v>264</v>
      </c>
      <c r="AF185" s="236">
        <v>66</v>
      </c>
      <c r="AG185" s="232">
        <v>198</v>
      </c>
      <c r="AH185" s="211">
        <v>204</v>
      </c>
      <c r="AI185" s="249">
        <v>36</v>
      </c>
      <c r="AJ185" s="230">
        <v>168</v>
      </c>
      <c r="AK185" s="214">
        <v>209</v>
      </c>
      <c r="AL185" s="236">
        <v>26</v>
      </c>
      <c r="AM185" s="232">
        <v>183</v>
      </c>
      <c r="AN185" s="211">
        <v>233</v>
      </c>
      <c r="AO185" s="249">
        <v>25</v>
      </c>
      <c r="AP185" s="230">
        <v>208</v>
      </c>
      <c r="AQ185" s="214">
        <v>61</v>
      </c>
      <c r="AR185" s="236">
        <v>12</v>
      </c>
      <c r="AS185" s="232">
        <v>49</v>
      </c>
      <c r="AT185" s="211">
        <v>282</v>
      </c>
      <c r="AU185" s="249">
        <v>76</v>
      </c>
      <c r="AV185" s="230">
        <v>206</v>
      </c>
      <c r="AW185" s="214">
        <v>430</v>
      </c>
      <c r="AX185" s="236">
        <v>168</v>
      </c>
      <c r="AY185" s="232">
        <v>262</v>
      </c>
      <c r="AZ185" s="211">
        <v>458</v>
      </c>
      <c r="BA185" s="249">
        <v>211</v>
      </c>
      <c r="BB185" s="230">
        <v>247</v>
      </c>
      <c r="BC185" s="214">
        <v>479</v>
      </c>
      <c r="BD185" s="236">
        <v>230</v>
      </c>
      <c r="BE185" s="269">
        <v>249</v>
      </c>
      <c r="BF185" s="42" t="s">
        <v>49</v>
      </c>
      <c r="BG185" s="43" t="s">
        <v>50</v>
      </c>
      <c r="BH185" s="44" t="s">
        <v>51</v>
      </c>
      <c r="BI185" s="44" t="s">
        <v>52</v>
      </c>
      <c r="BJ185" s="44" t="s">
        <v>53</v>
      </c>
    </row>
    <row r="186" spans="1:62" ht="45" customHeight="1" x14ac:dyDescent="0.2">
      <c r="A186" s="35">
        <v>181</v>
      </c>
      <c r="B186" s="63" t="s">
        <v>575</v>
      </c>
      <c r="C186" s="64" t="s">
        <v>576</v>
      </c>
      <c r="D186" s="51" t="s">
        <v>577</v>
      </c>
      <c r="E186" s="52" t="s">
        <v>67</v>
      </c>
      <c r="F186" s="53">
        <v>15</v>
      </c>
      <c r="G186" s="255">
        <f t="shared" si="147"/>
        <v>12587.5</v>
      </c>
      <c r="H186" s="256">
        <f t="shared" si="146"/>
        <v>4405</v>
      </c>
      <c r="I186" s="257">
        <f t="shared" si="177"/>
        <v>3168</v>
      </c>
      <c r="J186" s="257">
        <f t="shared" si="178"/>
        <v>3168</v>
      </c>
      <c r="K186" s="257">
        <f t="shared" si="179"/>
        <v>1846.5</v>
      </c>
      <c r="L186" s="259">
        <f t="shared" si="180"/>
        <v>4453.5</v>
      </c>
      <c r="M186" s="261">
        <f t="shared" si="181"/>
        <v>1803</v>
      </c>
      <c r="N186" s="261">
        <f t="shared" si="182"/>
        <v>1063.8</v>
      </c>
      <c r="O186" s="260">
        <f t="shared" si="183"/>
        <v>1063.8</v>
      </c>
      <c r="P186" s="260">
        <f t="shared" si="184"/>
        <v>522.9</v>
      </c>
      <c r="Q186" s="260">
        <f t="shared" si="185"/>
        <v>8134</v>
      </c>
      <c r="R186" s="261">
        <f t="shared" si="186"/>
        <v>2602</v>
      </c>
      <c r="S186" s="260">
        <f t="shared" si="187"/>
        <v>2104.1999999999998</v>
      </c>
      <c r="T186" s="260">
        <f t="shared" si="188"/>
        <v>2104.1999999999998</v>
      </c>
      <c r="U186" s="260">
        <f t="shared" si="189"/>
        <v>1323.6</v>
      </c>
      <c r="V186" s="211">
        <v>1300</v>
      </c>
      <c r="W186" s="249">
        <v>572</v>
      </c>
      <c r="X186" s="251">
        <v>728</v>
      </c>
      <c r="Y186" s="214">
        <v>1000</v>
      </c>
      <c r="Z186" s="236">
        <v>390</v>
      </c>
      <c r="AA186" s="232">
        <v>610</v>
      </c>
      <c r="AB186" s="211">
        <v>900</v>
      </c>
      <c r="AC186" s="249">
        <v>270</v>
      </c>
      <c r="AD186" s="230">
        <v>630</v>
      </c>
      <c r="AE186" s="214">
        <v>600</v>
      </c>
      <c r="AF186" s="236">
        <v>150</v>
      </c>
      <c r="AG186" s="232">
        <v>450</v>
      </c>
      <c r="AH186" s="211">
        <v>500</v>
      </c>
      <c r="AI186" s="249">
        <v>90</v>
      </c>
      <c r="AJ186" s="230">
        <v>410</v>
      </c>
      <c r="AK186" s="214">
        <v>469</v>
      </c>
      <c r="AL186" s="236">
        <v>56</v>
      </c>
      <c r="AM186" s="232">
        <v>413</v>
      </c>
      <c r="AN186" s="211">
        <v>607</v>
      </c>
      <c r="AO186" s="249">
        <v>67</v>
      </c>
      <c r="AP186" s="230">
        <v>540</v>
      </c>
      <c r="AQ186" s="214">
        <v>779</v>
      </c>
      <c r="AR186" s="236">
        <v>148</v>
      </c>
      <c r="AS186" s="232">
        <v>631</v>
      </c>
      <c r="AT186" s="211">
        <v>902</v>
      </c>
      <c r="AU186" s="249">
        <v>244</v>
      </c>
      <c r="AV186" s="230">
        <v>658</v>
      </c>
      <c r="AW186" s="214">
        <v>1088</v>
      </c>
      <c r="AX186" s="236">
        <v>424</v>
      </c>
      <c r="AY186" s="232">
        <v>664</v>
      </c>
      <c r="AZ186" s="211">
        <v>1185</v>
      </c>
      <c r="BA186" s="249">
        <v>545</v>
      </c>
      <c r="BB186" s="230">
        <v>640</v>
      </c>
      <c r="BC186" s="214">
        <v>1230</v>
      </c>
      <c r="BD186" s="236">
        <v>590</v>
      </c>
      <c r="BE186" s="269">
        <v>640</v>
      </c>
      <c r="BF186" s="42" t="s">
        <v>49</v>
      </c>
      <c r="BG186" s="43" t="s">
        <v>50</v>
      </c>
      <c r="BH186" s="44" t="s">
        <v>51</v>
      </c>
      <c r="BI186" s="44" t="s">
        <v>52</v>
      </c>
      <c r="BJ186" s="44" t="s">
        <v>53</v>
      </c>
    </row>
    <row r="187" spans="1:62" ht="45" customHeight="1" x14ac:dyDescent="0.25">
      <c r="A187" s="35">
        <v>182</v>
      </c>
      <c r="B187" s="63" t="s">
        <v>578</v>
      </c>
      <c r="C187" s="65" t="s">
        <v>579</v>
      </c>
      <c r="D187" s="51"/>
      <c r="E187" s="52" t="s">
        <v>67</v>
      </c>
      <c r="F187" s="53">
        <v>3</v>
      </c>
      <c r="G187" s="255">
        <f>SUM(H187+I187+J187+K187)</f>
        <v>5892.4</v>
      </c>
      <c r="H187" s="256">
        <f t="shared" si="146"/>
        <v>1732</v>
      </c>
      <c r="I187" s="257">
        <f t="shared" si="177"/>
        <v>1560</v>
      </c>
      <c r="J187" s="257">
        <f t="shared" si="178"/>
        <v>1560</v>
      </c>
      <c r="K187" s="257">
        <f t="shared" si="179"/>
        <v>1040.3999999999999</v>
      </c>
      <c r="L187" s="284" t="s">
        <v>68</v>
      </c>
      <c r="M187" s="284"/>
      <c r="N187" s="284"/>
      <c r="O187" s="284"/>
      <c r="P187" s="284"/>
      <c r="Q187" s="284"/>
      <c r="R187" s="284"/>
      <c r="S187" s="284"/>
      <c r="T187" s="284"/>
      <c r="U187" s="284"/>
      <c r="V187" s="253">
        <v>437</v>
      </c>
      <c r="W187" s="278" t="s">
        <v>68</v>
      </c>
      <c r="X187" s="278"/>
      <c r="Y187" s="241">
        <v>433</v>
      </c>
      <c r="Z187" s="279" t="s">
        <v>68</v>
      </c>
      <c r="AA187" s="279"/>
      <c r="AB187" s="240">
        <v>433</v>
      </c>
      <c r="AC187" s="278" t="s">
        <v>68</v>
      </c>
      <c r="AD187" s="278"/>
      <c r="AE187" s="241">
        <v>433</v>
      </c>
      <c r="AF187" s="279" t="s">
        <v>68</v>
      </c>
      <c r="AG187" s="279"/>
      <c r="AH187" s="240">
        <v>433</v>
      </c>
      <c r="AI187" s="278" t="s">
        <v>68</v>
      </c>
      <c r="AJ187" s="278"/>
      <c r="AK187" s="241">
        <v>433</v>
      </c>
      <c r="AL187" s="279" t="s">
        <v>68</v>
      </c>
      <c r="AM187" s="279"/>
      <c r="AN187" s="240">
        <v>433</v>
      </c>
      <c r="AO187" s="278" t="s">
        <v>68</v>
      </c>
      <c r="AP187" s="278"/>
      <c r="AQ187" s="241">
        <v>433</v>
      </c>
      <c r="AR187" s="279" t="s">
        <v>68</v>
      </c>
      <c r="AS187" s="279"/>
      <c r="AT187" s="240">
        <v>433</v>
      </c>
      <c r="AU187" s="278" t="s">
        <v>68</v>
      </c>
      <c r="AV187" s="278"/>
      <c r="AW187" s="241">
        <v>433</v>
      </c>
      <c r="AX187" s="279" t="s">
        <v>68</v>
      </c>
      <c r="AY187" s="279"/>
      <c r="AZ187" s="242">
        <v>433</v>
      </c>
      <c r="BA187" s="278" t="s">
        <v>68</v>
      </c>
      <c r="BB187" s="278"/>
      <c r="BC187" s="243">
        <v>433</v>
      </c>
      <c r="BD187" s="279" t="s">
        <v>68</v>
      </c>
      <c r="BE187" s="280"/>
      <c r="BF187" s="42" t="s">
        <v>49</v>
      </c>
      <c r="BG187" s="43" t="s">
        <v>50</v>
      </c>
      <c r="BH187" s="44" t="s">
        <v>51</v>
      </c>
      <c r="BI187" s="44" t="s">
        <v>52</v>
      </c>
      <c r="BJ187" s="44" t="s">
        <v>53</v>
      </c>
    </row>
    <row r="188" spans="1:62" ht="45" customHeight="1" x14ac:dyDescent="0.25">
      <c r="A188" s="35">
        <v>183</v>
      </c>
      <c r="B188" s="63" t="s">
        <v>580</v>
      </c>
      <c r="C188" s="65" t="s">
        <v>581</v>
      </c>
      <c r="D188" s="51"/>
      <c r="E188" s="52" t="s">
        <v>67</v>
      </c>
      <c r="F188" s="53">
        <v>1</v>
      </c>
      <c r="G188" s="255">
        <f t="shared" si="147"/>
        <v>1132.4000000000001</v>
      </c>
      <c r="H188" s="256">
        <f t="shared" si="146"/>
        <v>332</v>
      </c>
      <c r="I188" s="257">
        <f t="shared" si="177"/>
        <v>300</v>
      </c>
      <c r="J188" s="257">
        <f t="shared" si="178"/>
        <v>300</v>
      </c>
      <c r="K188" s="257">
        <f t="shared" si="179"/>
        <v>200.4</v>
      </c>
      <c r="L188" s="284" t="s">
        <v>68</v>
      </c>
      <c r="M188" s="284"/>
      <c r="N188" s="284"/>
      <c r="O188" s="284"/>
      <c r="P188" s="284"/>
      <c r="Q188" s="284"/>
      <c r="R188" s="284"/>
      <c r="S188" s="284"/>
      <c r="T188" s="284"/>
      <c r="U188" s="284"/>
      <c r="V188" s="253">
        <v>87</v>
      </c>
      <c r="W188" s="278" t="s">
        <v>68</v>
      </c>
      <c r="X188" s="278"/>
      <c r="Y188" s="241">
        <v>83</v>
      </c>
      <c r="Z188" s="279" t="s">
        <v>68</v>
      </c>
      <c r="AA188" s="279"/>
      <c r="AB188" s="240">
        <v>83</v>
      </c>
      <c r="AC188" s="278" t="s">
        <v>68</v>
      </c>
      <c r="AD188" s="278"/>
      <c r="AE188" s="241">
        <v>83</v>
      </c>
      <c r="AF188" s="279" t="s">
        <v>68</v>
      </c>
      <c r="AG188" s="279"/>
      <c r="AH188" s="240">
        <v>83</v>
      </c>
      <c r="AI188" s="278" t="s">
        <v>68</v>
      </c>
      <c r="AJ188" s="278"/>
      <c r="AK188" s="241">
        <v>83</v>
      </c>
      <c r="AL188" s="279" t="s">
        <v>68</v>
      </c>
      <c r="AM188" s="279"/>
      <c r="AN188" s="240">
        <v>83</v>
      </c>
      <c r="AO188" s="278" t="s">
        <v>68</v>
      </c>
      <c r="AP188" s="278"/>
      <c r="AQ188" s="241">
        <v>83</v>
      </c>
      <c r="AR188" s="279" t="s">
        <v>68</v>
      </c>
      <c r="AS188" s="279"/>
      <c r="AT188" s="240">
        <v>83</v>
      </c>
      <c r="AU188" s="278" t="s">
        <v>68</v>
      </c>
      <c r="AV188" s="278"/>
      <c r="AW188" s="241">
        <v>83</v>
      </c>
      <c r="AX188" s="279" t="s">
        <v>68</v>
      </c>
      <c r="AY188" s="279"/>
      <c r="AZ188" s="242">
        <v>83</v>
      </c>
      <c r="BA188" s="278" t="s">
        <v>68</v>
      </c>
      <c r="BB188" s="278"/>
      <c r="BC188" s="243">
        <v>83</v>
      </c>
      <c r="BD188" s="279" t="s">
        <v>68</v>
      </c>
      <c r="BE188" s="280"/>
      <c r="BF188" s="42" t="s">
        <v>49</v>
      </c>
      <c r="BG188" s="43" t="s">
        <v>50</v>
      </c>
      <c r="BH188" s="44" t="s">
        <v>51</v>
      </c>
      <c r="BI188" s="44" t="s">
        <v>52</v>
      </c>
      <c r="BJ188" s="44" t="s">
        <v>53</v>
      </c>
    </row>
    <row r="189" spans="1:62" ht="45" customHeight="1" x14ac:dyDescent="0.25">
      <c r="A189" s="35">
        <v>184</v>
      </c>
      <c r="B189" s="63" t="s">
        <v>582</v>
      </c>
      <c r="C189" s="65" t="s">
        <v>583</v>
      </c>
      <c r="D189" s="51"/>
      <c r="E189" s="52" t="s">
        <v>67</v>
      </c>
      <c r="F189" s="53">
        <v>1</v>
      </c>
      <c r="G189" s="255">
        <f t="shared" si="147"/>
        <v>1700</v>
      </c>
      <c r="H189" s="256">
        <f t="shared" si="146"/>
        <v>500</v>
      </c>
      <c r="I189" s="257">
        <f t="shared" si="177"/>
        <v>450</v>
      </c>
      <c r="J189" s="257">
        <f t="shared" si="178"/>
        <v>450</v>
      </c>
      <c r="K189" s="257">
        <f t="shared" si="179"/>
        <v>300</v>
      </c>
      <c r="L189" s="284" t="s">
        <v>68</v>
      </c>
      <c r="M189" s="284"/>
      <c r="N189" s="284"/>
      <c r="O189" s="284"/>
      <c r="P189" s="284"/>
      <c r="Q189" s="284"/>
      <c r="R189" s="284"/>
      <c r="S189" s="284"/>
      <c r="T189" s="284"/>
      <c r="U189" s="284"/>
      <c r="V189" s="253">
        <v>125</v>
      </c>
      <c r="W189" s="278" t="s">
        <v>68</v>
      </c>
      <c r="X189" s="278"/>
      <c r="Y189" s="241">
        <v>125</v>
      </c>
      <c r="Z189" s="279" t="s">
        <v>68</v>
      </c>
      <c r="AA189" s="279"/>
      <c r="AB189" s="240">
        <v>125</v>
      </c>
      <c r="AC189" s="278" t="s">
        <v>68</v>
      </c>
      <c r="AD189" s="278"/>
      <c r="AE189" s="241">
        <v>125</v>
      </c>
      <c r="AF189" s="279" t="s">
        <v>68</v>
      </c>
      <c r="AG189" s="279"/>
      <c r="AH189" s="240">
        <v>125</v>
      </c>
      <c r="AI189" s="278" t="s">
        <v>68</v>
      </c>
      <c r="AJ189" s="278"/>
      <c r="AK189" s="241">
        <v>125</v>
      </c>
      <c r="AL189" s="279" t="s">
        <v>68</v>
      </c>
      <c r="AM189" s="279"/>
      <c r="AN189" s="240">
        <v>125</v>
      </c>
      <c r="AO189" s="278" t="s">
        <v>68</v>
      </c>
      <c r="AP189" s="278"/>
      <c r="AQ189" s="241">
        <v>125</v>
      </c>
      <c r="AR189" s="279" t="s">
        <v>68</v>
      </c>
      <c r="AS189" s="279"/>
      <c r="AT189" s="240">
        <v>125</v>
      </c>
      <c r="AU189" s="278" t="s">
        <v>68</v>
      </c>
      <c r="AV189" s="278"/>
      <c r="AW189" s="241">
        <v>125</v>
      </c>
      <c r="AX189" s="279" t="s">
        <v>68</v>
      </c>
      <c r="AY189" s="279"/>
      <c r="AZ189" s="242">
        <v>125</v>
      </c>
      <c r="BA189" s="278" t="s">
        <v>68</v>
      </c>
      <c r="BB189" s="278"/>
      <c r="BC189" s="243">
        <v>125</v>
      </c>
      <c r="BD189" s="279" t="s">
        <v>68</v>
      </c>
      <c r="BE189" s="280"/>
      <c r="BF189" s="42" t="s">
        <v>49</v>
      </c>
      <c r="BG189" s="43" t="s">
        <v>50</v>
      </c>
      <c r="BH189" s="44" t="s">
        <v>51</v>
      </c>
      <c r="BI189" s="44" t="s">
        <v>52</v>
      </c>
      <c r="BJ189" s="44" t="s">
        <v>53</v>
      </c>
    </row>
    <row r="190" spans="1:62" ht="45" customHeight="1" x14ac:dyDescent="0.25">
      <c r="A190" s="35">
        <v>185</v>
      </c>
      <c r="B190" s="63" t="s">
        <v>584</v>
      </c>
      <c r="C190" s="65" t="s">
        <v>585</v>
      </c>
      <c r="D190" s="51"/>
      <c r="E190" s="52" t="s">
        <v>67</v>
      </c>
      <c r="F190" s="53">
        <v>4</v>
      </c>
      <c r="G190" s="255">
        <f t="shared" si="147"/>
        <v>1132.4000000000001</v>
      </c>
      <c r="H190" s="256">
        <f t="shared" si="146"/>
        <v>332</v>
      </c>
      <c r="I190" s="257">
        <f t="shared" si="177"/>
        <v>300</v>
      </c>
      <c r="J190" s="257">
        <f t="shared" si="178"/>
        <v>300</v>
      </c>
      <c r="K190" s="257">
        <f t="shared" si="179"/>
        <v>200.4</v>
      </c>
      <c r="L190" s="284" t="s">
        <v>68</v>
      </c>
      <c r="M190" s="284"/>
      <c r="N190" s="284"/>
      <c r="O190" s="284"/>
      <c r="P190" s="284"/>
      <c r="Q190" s="284"/>
      <c r="R190" s="284"/>
      <c r="S190" s="284"/>
      <c r="T190" s="284"/>
      <c r="U190" s="284"/>
      <c r="V190" s="253">
        <v>87</v>
      </c>
      <c r="W190" s="278" t="s">
        <v>68</v>
      </c>
      <c r="X190" s="278"/>
      <c r="Y190" s="241">
        <v>83</v>
      </c>
      <c r="Z190" s="279" t="s">
        <v>68</v>
      </c>
      <c r="AA190" s="279"/>
      <c r="AB190" s="240">
        <v>83</v>
      </c>
      <c r="AC190" s="278" t="s">
        <v>68</v>
      </c>
      <c r="AD190" s="278"/>
      <c r="AE190" s="241">
        <v>83</v>
      </c>
      <c r="AF190" s="279" t="s">
        <v>68</v>
      </c>
      <c r="AG190" s="279"/>
      <c r="AH190" s="240">
        <v>83</v>
      </c>
      <c r="AI190" s="278" t="s">
        <v>68</v>
      </c>
      <c r="AJ190" s="278"/>
      <c r="AK190" s="241">
        <v>83</v>
      </c>
      <c r="AL190" s="279" t="s">
        <v>68</v>
      </c>
      <c r="AM190" s="279"/>
      <c r="AN190" s="240">
        <v>83</v>
      </c>
      <c r="AO190" s="278" t="s">
        <v>68</v>
      </c>
      <c r="AP190" s="278"/>
      <c r="AQ190" s="241">
        <v>83</v>
      </c>
      <c r="AR190" s="279" t="s">
        <v>68</v>
      </c>
      <c r="AS190" s="279"/>
      <c r="AT190" s="240">
        <v>83</v>
      </c>
      <c r="AU190" s="278" t="s">
        <v>68</v>
      </c>
      <c r="AV190" s="278"/>
      <c r="AW190" s="241">
        <v>83</v>
      </c>
      <c r="AX190" s="279" t="s">
        <v>68</v>
      </c>
      <c r="AY190" s="279"/>
      <c r="AZ190" s="242">
        <v>83</v>
      </c>
      <c r="BA190" s="278" t="s">
        <v>68</v>
      </c>
      <c r="BB190" s="278"/>
      <c r="BC190" s="243">
        <v>83</v>
      </c>
      <c r="BD190" s="279" t="s">
        <v>68</v>
      </c>
      <c r="BE190" s="280"/>
      <c r="BF190" s="42" t="s">
        <v>49</v>
      </c>
      <c r="BG190" s="43" t="s">
        <v>50</v>
      </c>
      <c r="BH190" s="44" t="s">
        <v>51</v>
      </c>
      <c r="BI190" s="44" t="s">
        <v>52</v>
      </c>
      <c r="BJ190" s="44" t="s">
        <v>53</v>
      </c>
    </row>
    <row r="191" spans="1:62" ht="45" customHeight="1" x14ac:dyDescent="0.25">
      <c r="A191" s="35">
        <v>186</v>
      </c>
      <c r="B191" s="63" t="s">
        <v>586</v>
      </c>
      <c r="C191" s="65" t="s">
        <v>587</v>
      </c>
      <c r="D191" s="51"/>
      <c r="E191" s="52" t="s">
        <v>67</v>
      </c>
      <c r="F191" s="53">
        <v>15</v>
      </c>
      <c r="G191" s="255">
        <f t="shared" si="147"/>
        <v>1135.2</v>
      </c>
      <c r="H191" s="256">
        <f t="shared" si="146"/>
        <v>336</v>
      </c>
      <c r="I191" s="257">
        <f t="shared" si="177"/>
        <v>300</v>
      </c>
      <c r="J191" s="257">
        <f t="shared" si="178"/>
        <v>300</v>
      </c>
      <c r="K191" s="257">
        <f t="shared" si="179"/>
        <v>199.2</v>
      </c>
      <c r="L191" s="284" t="s">
        <v>68</v>
      </c>
      <c r="M191" s="284"/>
      <c r="N191" s="284"/>
      <c r="O191" s="284"/>
      <c r="P191" s="284"/>
      <c r="Q191" s="284"/>
      <c r="R191" s="284"/>
      <c r="S191" s="284"/>
      <c r="T191" s="284"/>
      <c r="U191" s="284"/>
      <c r="V191" s="253">
        <v>83</v>
      </c>
      <c r="W191" s="278" t="s">
        <v>68</v>
      </c>
      <c r="X191" s="278"/>
      <c r="Y191" s="241">
        <v>83</v>
      </c>
      <c r="Z191" s="279" t="s">
        <v>68</v>
      </c>
      <c r="AA191" s="279"/>
      <c r="AB191" s="240">
        <v>83</v>
      </c>
      <c r="AC191" s="278" t="s">
        <v>68</v>
      </c>
      <c r="AD191" s="278"/>
      <c r="AE191" s="241">
        <v>83</v>
      </c>
      <c r="AF191" s="279" t="s">
        <v>68</v>
      </c>
      <c r="AG191" s="279"/>
      <c r="AH191" s="240">
        <v>83</v>
      </c>
      <c r="AI191" s="278" t="s">
        <v>68</v>
      </c>
      <c r="AJ191" s="278"/>
      <c r="AK191" s="241">
        <v>83</v>
      </c>
      <c r="AL191" s="279" t="s">
        <v>68</v>
      </c>
      <c r="AM191" s="279"/>
      <c r="AN191" s="240">
        <v>83</v>
      </c>
      <c r="AO191" s="278" t="s">
        <v>68</v>
      </c>
      <c r="AP191" s="278"/>
      <c r="AQ191" s="241">
        <v>83</v>
      </c>
      <c r="AR191" s="279" t="s">
        <v>68</v>
      </c>
      <c r="AS191" s="279"/>
      <c r="AT191" s="240">
        <v>83</v>
      </c>
      <c r="AU191" s="278" t="s">
        <v>68</v>
      </c>
      <c r="AV191" s="278"/>
      <c r="AW191" s="241">
        <v>83</v>
      </c>
      <c r="AX191" s="279" t="s">
        <v>68</v>
      </c>
      <c r="AY191" s="279"/>
      <c r="AZ191" s="242">
        <v>83</v>
      </c>
      <c r="BA191" s="278" t="s">
        <v>68</v>
      </c>
      <c r="BB191" s="278"/>
      <c r="BC191" s="243">
        <v>87</v>
      </c>
      <c r="BD191" s="279" t="s">
        <v>68</v>
      </c>
      <c r="BE191" s="280"/>
      <c r="BF191" s="42" t="s">
        <v>49</v>
      </c>
      <c r="BG191" s="43" t="s">
        <v>50</v>
      </c>
      <c r="BH191" s="44" t="s">
        <v>51</v>
      </c>
      <c r="BI191" s="44" t="s">
        <v>52</v>
      </c>
      <c r="BJ191" s="44" t="s">
        <v>53</v>
      </c>
    </row>
    <row r="192" spans="1:62" ht="45" customHeight="1" x14ac:dyDescent="0.25">
      <c r="A192" s="35">
        <v>187</v>
      </c>
      <c r="B192" s="66" t="s">
        <v>588</v>
      </c>
      <c r="C192" s="38" t="s">
        <v>589</v>
      </c>
      <c r="D192" s="51"/>
      <c r="E192" s="52" t="s">
        <v>67</v>
      </c>
      <c r="F192" s="53">
        <v>1</v>
      </c>
      <c r="G192" s="255">
        <f t="shared" si="147"/>
        <v>1360</v>
      </c>
      <c r="H192" s="256">
        <f t="shared" si="146"/>
        <v>400</v>
      </c>
      <c r="I192" s="257">
        <f t="shared" si="177"/>
        <v>360</v>
      </c>
      <c r="J192" s="257">
        <f t="shared" si="178"/>
        <v>360</v>
      </c>
      <c r="K192" s="257">
        <f t="shared" si="179"/>
        <v>240</v>
      </c>
      <c r="L192" s="284" t="s">
        <v>68</v>
      </c>
      <c r="M192" s="284"/>
      <c r="N192" s="284"/>
      <c r="O192" s="284"/>
      <c r="P192" s="284"/>
      <c r="Q192" s="284"/>
      <c r="R192" s="284"/>
      <c r="S192" s="284"/>
      <c r="T192" s="284"/>
      <c r="U192" s="284"/>
      <c r="V192" s="253">
        <v>100</v>
      </c>
      <c r="W192" s="278" t="s">
        <v>68</v>
      </c>
      <c r="X192" s="278"/>
      <c r="Y192" s="241">
        <v>100</v>
      </c>
      <c r="Z192" s="279" t="s">
        <v>68</v>
      </c>
      <c r="AA192" s="279"/>
      <c r="AB192" s="240">
        <v>100</v>
      </c>
      <c r="AC192" s="278" t="s">
        <v>68</v>
      </c>
      <c r="AD192" s="278"/>
      <c r="AE192" s="241">
        <v>100</v>
      </c>
      <c r="AF192" s="279" t="s">
        <v>68</v>
      </c>
      <c r="AG192" s="279"/>
      <c r="AH192" s="240">
        <v>100</v>
      </c>
      <c r="AI192" s="278" t="s">
        <v>68</v>
      </c>
      <c r="AJ192" s="278"/>
      <c r="AK192" s="241">
        <v>100</v>
      </c>
      <c r="AL192" s="279" t="s">
        <v>68</v>
      </c>
      <c r="AM192" s="279"/>
      <c r="AN192" s="240">
        <v>100</v>
      </c>
      <c r="AO192" s="278" t="s">
        <v>68</v>
      </c>
      <c r="AP192" s="278"/>
      <c r="AQ192" s="241">
        <v>100</v>
      </c>
      <c r="AR192" s="279" t="s">
        <v>68</v>
      </c>
      <c r="AS192" s="279"/>
      <c r="AT192" s="240">
        <v>100</v>
      </c>
      <c r="AU192" s="278" t="s">
        <v>68</v>
      </c>
      <c r="AV192" s="278"/>
      <c r="AW192" s="241">
        <v>100</v>
      </c>
      <c r="AX192" s="279" t="s">
        <v>68</v>
      </c>
      <c r="AY192" s="279"/>
      <c r="AZ192" s="242">
        <v>100</v>
      </c>
      <c r="BA192" s="278" t="s">
        <v>68</v>
      </c>
      <c r="BB192" s="278"/>
      <c r="BC192" s="243">
        <v>100</v>
      </c>
      <c r="BD192" s="279" t="s">
        <v>68</v>
      </c>
      <c r="BE192" s="280"/>
      <c r="BF192" s="42" t="s">
        <v>49</v>
      </c>
      <c r="BG192" s="43" t="s">
        <v>50</v>
      </c>
      <c r="BH192" s="44" t="s">
        <v>51</v>
      </c>
      <c r="BI192" s="44" t="s">
        <v>52</v>
      </c>
      <c r="BJ192" s="44" t="s">
        <v>53</v>
      </c>
    </row>
    <row r="193" spans="1:62" ht="45" customHeight="1" x14ac:dyDescent="0.25">
      <c r="A193" s="35">
        <v>188</v>
      </c>
      <c r="B193" s="66" t="s">
        <v>590</v>
      </c>
      <c r="C193" s="38" t="s">
        <v>591</v>
      </c>
      <c r="D193" s="51"/>
      <c r="E193" s="52" t="s">
        <v>67</v>
      </c>
      <c r="F193" s="53">
        <v>1</v>
      </c>
      <c r="G193" s="255">
        <f>SUM(H193+I193+J193+K193)</f>
        <v>283.8</v>
      </c>
      <c r="H193" s="256">
        <f t="shared" si="146"/>
        <v>84</v>
      </c>
      <c r="I193" s="257">
        <f t="shared" si="177"/>
        <v>75</v>
      </c>
      <c r="J193" s="257">
        <f t="shared" si="178"/>
        <v>75</v>
      </c>
      <c r="K193" s="257">
        <f t="shared" si="179"/>
        <v>49.8</v>
      </c>
      <c r="L193" s="284" t="s">
        <v>68</v>
      </c>
      <c r="M193" s="284"/>
      <c r="N193" s="284"/>
      <c r="O193" s="284"/>
      <c r="P193" s="284"/>
      <c r="Q193" s="284"/>
      <c r="R193" s="284"/>
      <c r="S193" s="284"/>
      <c r="T193" s="284"/>
      <c r="U193" s="284"/>
      <c r="V193" s="253">
        <v>20</v>
      </c>
      <c r="W193" s="278" t="s">
        <v>68</v>
      </c>
      <c r="X193" s="278"/>
      <c r="Y193" s="241">
        <v>20</v>
      </c>
      <c r="Z193" s="279" t="s">
        <v>68</v>
      </c>
      <c r="AA193" s="279"/>
      <c r="AB193" s="240">
        <v>21</v>
      </c>
      <c r="AC193" s="278" t="s">
        <v>68</v>
      </c>
      <c r="AD193" s="278"/>
      <c r="AE193" s="241">
        <v>21</v>
      </c>
      <c r="AF193" s="279" t="s">
        <v>68</v>
      </c>
      <c r="AG193" s="279"/>
      <c r="AH193" s="240">
        <v>21</v>
      </c>
      <c r="AI193" s="278" t="s">
        <v>68</v>
      </c>
      <c r="AJ193" s="278"/>
      <c r="AK193" s="241">
        <v>21</v>
      </c>
      <c r="AL193" s="279" t="s">
        <v>68</v>
      </c>
      <c r="AM193" s="279"/>
      <c r="AN193" s="240">
        <v>21</v>
      </c>
      <c r="AO193" s="278" t="s">
        <v>68</v>
      </c>
      <c r="AP193" s="278"/>
      <c r="AQ193" s="241">
        <v>21</v>
      </c>
      <c r="AR193" s="279" t="s">
        <v>68</v>
      </c>
      <c r="AS193" s="279"/>
      <c r="AT193" s="240">
        <v>21</v>
      </c>
      <c r="AU193" s="278" t="s">
        <v>68</v>
      </c>
      <c r="AV193" s="278"/>
      <c r="AW193" s="241">
        <v>21</v>
      </c>
      <c r="AX193" s="279" t="s">
        <v>68</v>
      </c>
      <c r="AY193" s="279"/>
      <c r="AZ193" s="242">
        <v>21</v>
      </c>
      <c r="BA193" s="278" t="s">
        <v>68</v>
      </c>
      <c r="BB193" s="278"/>
      <c r="BC193" s="243">
        <v>21</v>
      </c>
      <c r="BD193" s="279" t="s">
        <v>68</v>
      </c>
      <c r="BE193" s="280"/>
      <c r="BF193" s="42" t="s">
        <v>49</v>
      </c>
      <c r="BG193" s="43" t="s">
        <v>50</v>
      </c>
      <c r="BH193" s="44" t="s">
        <v>51</v>
      </c>
      <c r="BI193" s="44" t="s">
        <v>52</v>
      </c>
      <c r="BJ193" s="44" t="s">
        <v>53</v>
      </c>
    </row>
    <row r="194" spans="1:62" ht="45" customHeight="1" x14ac:dyDescent="0.25">
      <c r="A194" s="35">
        <v>189</v>
      </c>
      <c r="B194" s="66" t="s">
        <v>592</v>
      </c>
      <c r="C194" s="38" t="s">
        <v>593</v>
      </c>
      <c r="D194" s="51"/>
      <c r="E194" s="52" t="s">
        <v>67</v>
      </c>
      <c r="F194" s="53">
        <v>1</v>
      </c>
      <c r="G194" s="255">
        <f t="shared" si="147"/>
        <v>1360</v>
      </c>
      <c r="H194" s="256">
        <f t="shared" si="146"/>
        <v>400</v>
      </c>
      <c r="I194" s="257">
        <f t="shared" si="177"/>
        <v>360</v>
      </c>
      <c r="J194" s="257">
        <f t="shared" si="178"/>
        <v>360</v>
      </c>
      <c r="K194" s="257">
        <f t="shared" si="179"/>
        <v>240</v>
      </c>
      <c r="L194" s="284" t="s">
        <v>68</v>
      </c>
      <c r="M194" s="284"/>
      <c r="N194" s="284"/>
      <c r="O194" s="284"/>
      <c r="P194" s="284"/>
      <c r="Q194" s="284"/>
      <c r="R194" s="284"/>
      <c r="S194" s="284"/>
      <c r="T194" s="284"/>
      <c r="U194" s="284"/>
      <c r="V194" s="253">
        <v>100</v>
      </c>
      <c r="W194" s="278" t="s">
        <v>68</v>
      </c>
      <c r="X194" s="278"/>
      <c r="Y194" s="241">
        <v>100</v>
      </c>
      <c r="Z194" s="279" t="s">
        <v>68</v>
      </c>
      <c r="AA194" s="279"/>
      <c r="AB194" s="240">
        <v>100</v>
      </c>
      <c r="AC194" s="278" t="s">
        <v>68</v>
      </c>
      <c r="AD194" s="278"/>
      <c r="AE194" s="241">
        <v>100</v>
      </c>
      <c r="AF194" s="279" t="s">
        <v>68</v>
      </c>
      <c r="AG194" s="279"/>
      <c r="AH194" s="240">
        <v>100</v>
      </c>
      <c r="AI194" s="278" t="s">
        <v>68</v>
      </c>
      <c r="AJ194" s="278"/>
      <c r="AK194" s="241">
        <v>100</v>
      </c>
      <c r="AL194" s="279" t="s">
        <v>68</v>
      </c>
      <c r="AM194" s="279"/>
      <c r="AN194" s="240">
        <v>100</v>
      </c>
      <c r="AO194" s="278" t="s">
        <v>68</v>
      </c>
      <c r="AP194" s="278"/>
      <c r="AQ194" s="241">
        <v>100</v>
      </c>
      <c r="AR194" s="279" t="s">
        <v>68</v>
      </c>
      <c r="AS194" s="279"/>
      <c r="AT194" s="240">
        <v>100</v>
      </c>
      <c r="AU194" s="278" t="s">
        <v>68</v>
      </c>
      <c r="AV194" s="278"/>
      <c r="AW194" s="241">
        <v>100</v>
      </c>
      <c r="AX194" s="279" t="s">
        <v>68</v>
      </c>
      <c r="AY194" s="279"/>
      <c r="AZ194" s="242">
        <v>100</v>
      </c>
      <c r="BA194" s="278" t="s">
        <v>68</v>
      </c>
      <c r="BB194" s="278"/>
      <c r="BC194" s="243">
        <v>100</v>
      </c>
      <c r="BD194" s="279" t="s">
        <v>68</v>
      </c>
      <c r="BE194" s="280"/>
      <c r="BF194" s="42" t="s">
        <v>49</v>
      </c>
      <c r="BG194" s="43" t="s">
        <v>50</v>
      </c>
      <c r="BH194" s="44" t="s">
        <v>51</v>
      </c>
      <c r="BI194" s="44" t="s">
        <v>52</v>
      </c>
      <c r="BJ194" s="44" t="s">
        <v>53</v>
      </c>
    </row>
    <row r="195" spans="1:62" ht="45" customHeight="1" x14ac:dyDescent="0.25">
      <c r="A195" s="35">
        <v>190</v>
      </c>
      <c r="B195" s="66" t="s">
        <v>594</v>
      </c>
      <c r="C195" s="38" t="s">
        <v>595</v>
      </c>
      <c r="D195" s="51"/>
      <c r="E195" s="52" t="s">
        <v>67</v>
      </c>
      <c r="F195" s="53">
        <v>1</v>
      </c>
      <c r="G195" s="255">
        <f t="shared" si="147"/>
        <v>283.8</v>
      </c>
      <c r="H195" s="256">
        <f t="shared" si="146"/>
        <v>84</v>
      </c>
      <c r="I195" s="257">
        <f t="shared" si="177"/>
        <v>75</v>
      </c>
      <c r="J195" s="257">
        <f t="shared" si="178"/>
        <v>75</v>
      </c>
      <c r="K195" s="257">
        <f t="shared" si="179"/>
        <v>49.8</v>
      </c>
      <c r="L195" s="284" t="s">
        <v>68</v>
      </c>
      <c r="M195" s="284"/>
      <c r="N195" s="284"/>
      <c r="O195" s="284"/>
      <c r="P195" s="284"/>
      <c r="Q195" s="284"/>
      <c r="R195" s="284"/>
      <c r="S195" s="284"/>
      <c r="T195" s="284"/>
      <c r="U195" s="284"/>
      <c r="V195" s="253">
        <v>22</v>
      </c>
      <c r="W195" s="278" t="s">
        <v>68</v>
      </c>
      <c r="X195" s="278"/>
      <c r="Y195" s="241">
        <v>20</v>
      </c>
      <c r="Z195" s="279" t="s">
        <v>68</v>
      </c>
      <c r="AA195" s="279"/>
      <c r="AB195" s="240">
        <v>20</v>
      </c>
      <c r="AC195" s="278" t="s">
        <v>68</v>
      </c>
      <c r="AD195" s="278"/>
      <c r="AE195" s="241">
        <v>22</v>
      </c>
      <c r="AF195" s="279" t="s">
        <v>68</v>
      </c>
      <c r="AG195" s="279"/>
      <c r="AH195" s="240">
        <v>20</v>
      </c>
      <c r="AI195" s="278" t="s">
        <v>68</v>
      </c>
      <c r="AJ195" s="278"/>
      <c r="AK195" s="241">
        <v>20</v>
      </c>
      <c r="AL195" s="279" t="s">
        <v>68</v>
      </c>
      <c r="AM195" s="279"/>
      <c r="AN195" s="240">
        <v>22</v>
      </c>
      <c r="AO195" s="278" t="s">
        <v>68</v>
      </c>
      <c r="AP195" s="278"/>
      <c r="AQ195" s="241">
        <v>20</v>
      </c>
      <c r="AR195" s="279" t="s">
        <v>68</v>
      </c>
      <c r="AS195" s="279"/>
      <c r="AT195" s="240">
        <v>22</v>
      </c>
      <c r="AU195" s="278" t="s">
        <v>68</v>
      </c>
      <c r="AV195" s="278"/>
      <c r="AW195" s="241">
        <v>22</v>
      </c>
      <c r="AX195" s="279" t="s">
        <v>68</v>
      </c>
      <c r="AY195" s="279"/>
      <c r="AZ195" s="242">
        <v>20</v>
      </c>
      <c r="BA195" s="278" t="s">
        <v>68</v>
      </c>
      <c r="BB195" s="278"/>
      <c r="BC195" s="243">
        <v>20</v>
      </c>
      <c r="BD195" s="279" t="s">
        <v>68</v>
      </c>
      <c r="BE195" s="280"/>
      <c r="BF195" s="42" t="s">
        <v>49</v>
      </c>
      <c r="BG195" s="43" t="s">
        <v>50</v>
      </c>
      <c r="BH195" s="44" t="s">
        <v>51</v>
      </c>
      <c r="BI195" s="44" t="s">
        <v>52</v>
      </c>
      <c r="BJ195" s="44" t="s">
        <v>53</v>
      </c>
    </row>
    <row r="196" spans="1:62" ht="45" customHeight="1" x14ac:dyDescent="0.25">
      <c r="A196" s="35">
        <v>191</v>
      </c>
      <c r="B196" s="66" t="s">
        <v>596</v>
      </c>
      <c r="C196" s="38" t="s">
        <v>597</v>
      </c>
      <c r="D196" s="51"/>
      <c r="E196" s="52" t="s">
        <v>67</v>
      </c>
      <c r="F196" s="53">
        <v>1</v>
      </c>
      <c r="G196" s="255">
        <f t="shared" si="147"/>
        <v>564.79999999999995</v>
      </c>
      <c r="H196" s="256">
        <f t="shared" si="146"/>
        <v>164</v>
      </c>
      <c r="I196" s="257">
        <f t="shared" si="177"/>
        <v>150</v>
      </c>
      <c r="J196" s="257">
        <f t="shared" si="178"/>
        <v>150</v>
      </c>
      <c r="K196" s="257">
        <f t="shared" si="179"/>
        <v>100.8</v>
      </c>
      <c r="L196" s="284" t="s">
        <v>68</v>
      </c>
      <c r="M196" s="284"/>
      <c r="N196" s="284"/>
      <c r="O196" s="284"/>
      <c r="P196" s="284"/>
      <c r="Q196" s="284"/>
      <c r="R196" s="284"/>
      <c r="S196" s="284"/>
      <c r="T196" s="284"/>
      <c r="U196" s="284"/>
      <c r="V196" s="253">
        <v>49</v>
      </c>
      <c r="W196" s="278" t="s">
        <v>68</v>
      </c>
      <c r="X196" s="278"/>
      <c r="Y196" s="241">
        <v>41</v>
      </c>
      <c r="Z196" s="279" t="s">
        <v>68</v>
      </c>
      <c r="AA196" s="279"/>
      <c r="AB196" s="240">
        <v>41</v>
      </c>
      <c r="AC196" s="278" t="s">
        <v>68</v>
      </c>
      <c r="AD196" s="278"/>
      <c r="AE196" s="241">
        <v>41</v>
      </c>
      <c r="AF196" s="279" t="s">
        <v>68</v>
      </c>
      <c r="AG196" s="279"/>
      <c r="AH196" s="240">
        <v>41</v>
      </c>
      <c r="AI196" s="278" t="s">
        <v>68</v>
      </c>
      <c r="AJ196" s="278"/>
      <c r="AK196" s="241">
        <v>41</v>
      </c>
      <c r="AL196" s="279" t="s">
        <v>68</v>
      </c>
      <c r="AM196" s="279"/>
      <c r="AN196" s="240">
        <v>41</v>
      </c>
      <c r="AO196" s="278" t="s">
        <v>68</v>
      </c>
      <c r="AP196" s="278"/>
      <c r="AQ196" s="241">
        <v>41</v>
      </c>
      <c r="AR196" s="279" t="s">
        <v>68</v>
      </c>
      <c r="AS196" s="279"/>
      <c r="AT196" s="240">
        <v>41</v>
      </c>
      <c r="AU196" s="278" t="s">
        <v>68</v>
      </c>
      <c r="AV196" s="278"/>
      <c r="AW196" s="241">
        <v>41</v>
      </c>
      <c r="AX196" s="279" t="s">
        <v>68</v>
      </c>
      <c r="AY196" s="279"/>
      <c r="AZ196" s="242">
        <v>41</v>
      </c>
      <c r="BA196" s="278" t="s">
        <v>68</v>
      </c>
      <c r="BB196" s="278"/>
      <c r="BC196" s="243">
        <v>41</v>
      </c>
      <c r="BD196" s="279" t="s">
        <v>68</v>
      </c>
      <c r="BE196" s="280"/>
      <c r="BF196" s="42" t="s">
        <v>49</v>
      </c>
      <c r="BG196" s="43" t="s">
        <v>50</v>
      </c>
      <c r="BH196" s="44" t="s">
        <v>51</v>
      </c>
      <c r="BI196" s="44" t="s">
        <v>52</v>
      </c>
      <c r="BJ196" s="44" t="s">
        <v>53</v>
      </c>
    </row>
    <row r="197" spans="1:62" ht="45" customHeight="1" x14ac:dyDescent="0.25">
      <c r="A197" s="35">
        <v>192</v>
      </c>
      <c r="B197" s="66" t="s">
        <v>598</v>
      </c>
      <c r="C197" s="38" t="s">
        <v>599</v>
      </c>
      <c r="D197" s="51"/>
      <c r="E197" s="52" t="s">
        <v>67</v>
      </c>
      <c r="F197" s="53">
        <v>5</v>
      </c>
      <c r="G197" s="255">
        <f t="shared" si="147"/>
        <v>1132.4000000000001</v>
      </c>
      <c r="H197" s="256">
        <f t="shared" si="146"/>
        <v>332</v>
      </c>
      <c r="I197" s="257">
        <f t="shared" si="177"/>
        <v>300</v>
      </c>
      <c r="J197" s="257">
        <f t="shared" si="178"/>
        <v>300</v>
      </c>
      <c r="K197" s="257">
        <f t="shared" si="179"/>
        <v>200.4</v>
      </c>
      <c r="L197" s="284" t="s">
        <v>68</v>
      </c>
      <c r="M197" s="284"/>
      <c r="N197" s="284"/>
      <c r="O197" s="284"/>
      <c r="P197" s="284"/>
      <c r="Q197" s="284"/>
      <c r="R197" s="284"/>
      <c r="S197" s="284"/>
      <c r="T197" s="284"/>
      <c r="U197" s="284"/>
      <c r="V197" s="253">
        <v>87</v>
      </c>
      <c r="W197" s="278" t="s">
        <v>68</v>
      </c>
      <c r="X197" s="278"/>
      <c r="Y197" s="241">
        <v>83</v>
      </c>
      <c r="Z197" s="279" t="s">
        <v>68</v>
      </c>
      <c r="AA197" s="279"/>
      <c r="AB197" s="240">
        <v>83</v>
      </c>
      <c r="AC197" s="278" t="s">
        <v>68</v>
      </c>
      <c r="AD197" s="278"/>
      <c r="AE197" s="241">
        <v>83</v>
      </c>
      <c r="AF197" s="279" t="s">
        <v>68</v>
      </c>
      <c r="AG197" s="279"/>
      <c r="AH197" s="240">
        <v>83</v>
      </c>
      <c r="AI197" s="278" t="s">
        <v>68</v>
      </c>
      <c r="AJ197" s="278"/>
      <c r="AK197" s="241">
        <v>83</v>
      </c>
      <c r="AL197" s="279" t="s">
        <v>68</v>
      </c>
      <c r="AM197" s="279"/>
      <c r="AN197" s="240">
        <v>83</v>
      </c>
      <c r="AO197" s="278" t="s">
        <v>68</v>
      </c>
      <c r="AP197" s="278"/>
      <c r="AQ197" s="241">
        <v>83</v>
      </c>
      <c r="AR197" s="279" t="s">
        <v>68</v>
      </c>
      <c r="AS197" s="279"/>
      <c r="AT197" s="240">
        <v>83</v>
      </c>
      <c r="AU197" s="278" t="s">
        <v>68</v>
      </c>
      <c r="AV197" s="278"/>
      <c r="AW197" s="241">
        <v>83</v>
      </c>
      <c r="AX197" s="279" t="s">
        <v>68</v>
      </c>
      <c r="AY197" s="279"/>
      <c r="AZ197" s="242">
        <v>83</v>
      </c>
      <c r="BA197" s="278" t="s">
        <v>68</v>
      </c>
      <c r="BB197" s="278"/>
      <c r="BC197" s="243">
        <v>83</v>
      </c>
      <c r="BD197" s="279" t="s">
        <v>68</v>
      </c>
      <c r="BE197" s="280"/>
      <c r="BF197" s="42" t="s">
        <v>49</v>
      </c>
      <c r="BG197" s="43" t="s">
        <v>50</v>
      </c>
      <c r="BH197" s="44" t="s">
        <v>51</v>
      </c>
      <c r="BI197" s="44" t="s">
        <v>52</v>
      </c>
      <c r="BJ197" s="44" t="s">
        <v>53</v>
      </c>
    </row>
    <row r="198" spans="1:62" ht="45" customHeight="1" x14ac:dyDescent="0.25">
      <c r="A198" s="35">
        <v>193</v>
      </c>
      <c r="B198" s="66" t="s">
        <v>600</v>
      </c>
      <c r="C198" s="38" t="s">
        <v>601</v>
      </c>
      <c r="D198" s="51"/>
      <c r="E198" s="52" t="s">
        <v>67</v>
      </c>
      <c r="F198" s="53">
        <v>15</v>
      </c>
      <c r="G198" s="255">
        <f t="shared" si="147"/>
        <v>564.79999999999995</v>
      </c>
      <c r="H198" s="256">
        <f t="shared" ref="H198:H208" si="190">(AT198+AW198+AZ198+BC198)</f>
        <v>164</v>
      </c>
      <c r="I198" s="257">
        <f t="shared" si="177"/>
        <v>150</v>
      </c>
      <c r="J198" s="257">
        <f t="shared" si="178"/>
        <v>150</v>
      </c>
      <c r="K198" s="257">
        <f t="shared" si="179"/>
        <v>100.8</v>
      </c>
      <c r="L198" s="284" t="s">
        <v>68</v>
      </c>
      <c r="M198" s="284"/>
      <c r="N198" s="284"/>
      <c r="O198" s="284"/>
      <c r="P198" s="284"/>
      <c r="Q198" s="284"/>
      <c r="R198" s="284"/>
      <c r="S198" s="284"/>
      <c r="T198" s="284"/>
      <c r="U198" s="284"/>
      <c r="V198" s="253">
        <v>49</v>
      </c>
      <c r="W198" s="278" t="s">
        <v>68</v>
      </c>
      <c r="X198" s="278"/>
      <c r="Y198" s="241">
        <v>41</v>
      </c>
      <c r="Z198" s="279" t="s">
        <v>68</v>
      </c>
      <c r="AA198" s="279"/>
      <c r="AB198" s="240">
        <v>41</v>
      </c>
      <c r="AC198" s="278" t="s">
        <v>68</v>
      </c>
      <c r="AD198" s="278"/>
      <c r="AE198" s="241">
        <v>41</v>
      </c>
      <c r="AF198" s="279" t="s">
        <v>68</v>
      </c>
      <c r="AG198" s="279"/>
      <c r="AH198" s="240">
        <v>41</v>
      </c>
      <c r="AI198" s="278" t="s">
        <v>68</v>
      </c>
      <c r="AJ198" s="278"/>
      <c r="AK198" s="241">
        <v>41</v>
      </c>
      <c r="AL198" s="279" t="s">
        <v>68</v>
      </c>
      <c r="AM198" s="279"/>
      <c r="AN198" s="240">
        <v>41</v>
      </c>
      <c r="AO198" s="278" t="s">
        <v>68</v>
      </c>
      <c r="AP198" s="278"/>
      <c r="AQ198" s="241">
        <v>41</v>
      </c>
      <c r="AR198" s="279" t="s">
        <v>68</v>
      </c>
      <c r="AS198" s="279"/>
      <c r="AT198" s="240">
        <v>41</v>
      </c>
      <c r="AU198" s="278" t="s">
        <v>68</v>
      </c>
      <c r="AV198" s="278"/>
      <c r="AW198" s="241">
        <v>41</v>
      </c>
      <c r="AX198" s="279" t="s">
        <v>68</v>
      </c>
      <c r="AY198" s="279"/>
      <c r="AZ198" s="242">
        <v>41</v>
      </c>
      <c r="BA198" s="278" t="s">
        <v>68</v>
      </c>
      <c r="BB198" s="278"/>
      <c r="BC198" s="243">
        <v>41</v>
      </c>
      <c r="BD198" s="279" t="s">
        <v>68</v>
      </c>
      <c r="BE198" s="280"/>
      <c r="BF198" s="42" t="s">
        <v>49</v>
      </c>
      <c r="BG198" s="43" t="s">
        <v>50</v>
      </c>
      <c r="BH198" s="44" t="s">
        <v>51</v>
      </c>
      <c r="BI198" s="44" t="s">
        <v>52</v>
      </c>
      <c r="BJ198" s="44" t="s">
        <v>53</v>
      </c>
    </row>
    <row r="199" spans="1:62" ht="45" customHeight="1" x14ac:dyDescent="0.25">
      <c r="A199" s="35">
        <v>194</v>
      </c>
      <c r="B199" s="67" t="s">
        <v>602</v>
      </c>
      <c r="C199" s="38" t="s">
        <v>603</v>
      </c>
      <c r="D199" s="51"/>
      <c r="E199" s="52" t="s">
        <v>67</v>
      </c>
      <c r="F199" s="53">
        <v>2</v>
      </c>
      <c r="G199" s="255">
        <f t="shared" ref="G199:G208" si="191">SUM(H199+I199+J199+K199)</f>
        <v>1472.4</v>
      </c>
      <c r="H199" s="256">
        <f t="shared" si="190"/>
        <v>432</v>
      </c>
      <c r="I199" s="257">
        <f t="shared" si="177"/>
        <v>390</v>
      </c>
      <c r="J199" s="257">
        <f t="shared" si="178"/>
        <v>390</v>
      </c>
      <c r="K199" s="257">
        <f t="shared" si="179"/>
        <v>260.39999999999998</v>
      </c>
      <c r="L199" s="284" t="s">
        <v>68</v>
      </c>
      <c r="M199" s="284"/>
      <c r="N199" s="284"/>
      <c r="O199" s="284"/>
      <c r="P199" s="284"/>
      <c r="Q199" s="284"/>
      <c r="R199" s="284"/>
      <c r="S199" s="284"/>
      <c r="T199" s="284"/>
      <c r="U199" s="284"/>
      <c r="V199" s="253">
        <v>112</v>
      </c>
      <c r="W199" s="278" t="s">
        <v>68</v>
      </c>
      <c r="X199" s="278"/>
      <c r="Y199" s="241">
        <v>108</v>
      </c>
      <c r="Z199" s="279" t="s">
        <v>68</v>
      </c>
      <c r="AA199" s="279"/>
      <c r="AB199" s="240">
        <v>108</v>
      </c>
      <c r="AC199" s="278" t="s">
        <v>68</v>
      </c>
      <c r="AD199" s="278"/>
      <c r="AE199" s="241">
        <v>108</v>
      </c>
      <c r="AF199" s="279" t="s">
        <v>68</v>
      </c>
      <c r="AG199" s="279"/>
      <c r="AH199" s="240">
        <v>108</v>
      </c>
      <c r="AI199" s="278" t="s">
        <v>68</v>
      </c>
      <c r="AJ199" s="278"/>
      <c r="AK199" s="241">
        <v>108</v>
      </c>
      <c r="AL199" s="279" t="s">
        <v>68</v>
      </c>
      <c r="AM199" s="279"/>
      <c r="AN199" s="240">
        <v>108</v>
      </c>
      <c r="AO199" s="278" t="s">
        <v>68</v>
      </c>
      <c r="AP199" s="278"/>
      <c r="AQ199" s="241">
        <v>108</v>
      </c>
      <c r="AR199" s="279" t="s">
        <v>68</v>
      </c>
      <c r="AS199" s="279"/>
      <c r="AT199" s="240">
        <v>108</v>
      </c>
      <c r="AU199" s="278" t="s">
        <v>68</v>
      </c>
      <c r="AV199" s="278"/>
      <c r="AW199" s="241">
        <v>108</v>
      </c>
      <c r="AX199" s="279" t="s">
        <v>68</v>
      </c>
      <c r="AY199" s="279"/>
      <c r="AZ199" s="242">
        <v>108</v>
      </c>
      <c r="BA199" s="278" t="s">
        <v>68</v>
      </c>
      <c r="BB199" s="278"/>
      <c r="BC199" s="243">
        <v>108</v>
      </c>
      <c r="BD199" s="279" t="s">
        <v>68</v>
      </c>
      <c r="BE199" s="280"/>
      <c r="BF199" s="42" t="s">
        <v>49</v>
      </c>
      <c r="BG199" s="43" t="s">
        <v>50</v>
      </c>
      <c r="BH199" s="44" t="s">
        <v>51</v>
      </c>
      <c r="BI199" s="44" t="s">
        <v>52</v>
      </c>
      <c r="BJ199" s="44" t="s">
        <v>53</v>
      </c>
    </row>
    <row r="200" spans="1:62" ht="45" customHeight="1" x14ac:dyDescent="0.25">
      <c r="A200" s="35">
        <v>195</v>
      </c>
      <c r="B200" s="68" t="s">
        <v>604</v>
      </c>
      <c r="C200" s="38" t="s">
        <v>605</v>
      </c>
      <c r="D200" s="51"/>
      <c r="E200" s="52" t="s">
        <v>67</v>
      </c>
      <c r="F200" s="53">
        <v>15</v>
      </c>
      <c r="G200" s="255">
        <f>SUM(H200+I200+J200+K200)</f>
        <v>5664.8</v>
      </c>
      <c r="H200" s="256">
        <f t="shared" si="190"/>
        <v>1664</v>
      </c>
      <c r="I200" s="257">
        <f t="shared" si="177"/>
        <v>1500</v>
      </c>
      <c r="J200" s="257">
        <f t="shared" si="178"/>
        <v>1500</v>
      </c>
      <c r="K200" s="257">
        <f t="shared" si="179"/>
        <v>1000.8</v>
      </c>
      <c r="L200" s="284" t="s">
        <v>68</v>
      </c>
      <c r="M200" s="284"/>
      <c r="N200" s="284"/>
      <c r="O200" s="284"/>
      <c r="P200" s="284"/>
      <c r="Q200" s="284"/>
      <c r="R200" s="284"/>
      <c r="S200" s="284"/>
      <c r="T200" s="284"/>
      <c r="U200" s="284"/>
      <c r="V200" s="253">
        <v>424</v>
      </c>
      <c r="W200" s="278" t="s">
        <v>68</v>
      </c>
      <c r="X200" s="278"/>
      <c r="Y200" s="241">
        <v>416</v>
      </c>
      <c r="Z200" s="279" t="s">
        <v>68</v>
      </c>
      <c r="AA200" s="279"/>
      <c r="AB200" s="240">
        <v>416</v>
      </c>
      <c r="AC200" s="278" t="s">
        <v>68</v>
      </c>
      <c r="AD200" s="278"/>
      <c r="AE200" s="241">
        <v>416</v>
      </c>
      <c r="AF200" s="279" t="s">
        <v>68</v>
      </c>
      <c r="AG200" s="279"/>
      <c r="AH200" s="240">
        <v>416</v>
      </c>
      <c r="AI200" s="278" t="s">
        <v>68</v>
      </c>
      <c r="AJ200" s="278"/>
      <c r="AK200" s="241">
        <v>416</v>
      </c>
      <c r="AL200" s="279" t="s">
        <v>68</v>
      </c>
      <c r="AM200" s="279"/>
      <c r="AN200" s="240">
        <v>416</v>
      </c>
      <c r="AO200" s="278" t="s">
        <v>68</v>
      </c>
      <c r="AP200" s="278"/>
      <c r="AQ200" s="241">
        <v>416</v>
      </c>
      <c r="AR200" s="279" t="s">
        <v>68</v>
      </c>
      <c r="AS200" s="279"/>
      <c r="AT200" s="240">
        <v>416</v>
      </c>
      <c r="AU200" s="278" t="s">
        <v>68</v>
      </c>
      <c r="AV200" s="278"/>
      <c r="AW200" s="241">
        <v>416</v>
      </c>
      <c r="AX200" s="279" t="s">
        <v>68</v>
      </c>
      <c r="AY200" s="279"/>
      <c r="AZ200" s="242">
        <v>416</v>
      </c>
      <c r="BA200" s="278" t="s">
        <v>68</v>
      </c>
      <c r="BB200" s="278"/>
      <c r="BC200" s="243">
        <v>416</v>
      </c>
      <c r="BD200" s="279" t="s">
        <v>68</v>
      </c>
      <c r="BE200" s="280"/>
      <c r="BF200" s="42" t="s">
        <v>49</v>
      </c>
      <c r="BG200" s="43" t="s">
        <v>50</v>
      </c>
      <c r="BH200" s="44" t="s">
        <v>51</v>
      </c>
      <c r="BI200" s="44" t="s">
        <v>52</v>
      </c>
      <c r="BJ200" s="44" t="s">
        <v>53</v>
      </c>
    </row>
    <row r="201" spans="1:62" ht="45" customHeight="1" x14ac:dyDescent="0.25">
      <c r="A201" s="35">
        <v>196</v>
      </c>
      <c r="B201" s="66" t="s">
        <v>606</v>
      </c>
      <c r="C201" s="38" t="s">
        <v>607</v>
      </c>
      <c r="D201" s="51"/>
      <c r="E201" s="52" t="s">
        <v>67</v>
      </c>
      <c r="F201" s="53">
        <v>3</v>
      </c>
      <c r="G201" s="255">
        <f t="shared" si="191"/>
        <v>3964.8</v>
      </c>
      <c r="H201" s="256">
        <f t="shared" si="190"/>
        <v>1164</v>
      </c>
      <c r="I201" s="257">
        <f t="shared" si="177"/>
        <v>1050</v>
      </c>
      <c r="J201" s="257">
        <f t="shared" si="178"/>
        <v>1050</v>
      </c>
      <c r="K201" s="257">
        <f t="shared" si="179"/>
        <v>700.8</v>
      </c>
      <c r="L201" s="284" t="s">
        <v>68</v>
      </c>
      <c r="M201" s="284"/>
      <c r="N201" s="284"/>
      <c r="O201" s="284"/>
      <c r="P201" s="284"/>
      <c r="Q201" s="284"/>
      <c r="R201" s="284"/>
      <c r="S201" s="284"/>
      <c r="T201" s="284"/>
      <c r="U201" s="284"/>
      <c r="V201" s="253">
        <v>299</v>
      </c>
      <c r="W201" s="278" t="s">
        <v>68</v>
      </c>
      <c r="X201" s="278"/>
      <c r="Y201" s="241">
        <v>291</v>
      </c>
      <c r="Z201" s="279" t="s">
        <v>68</v>
      </c>
      <c r="AA201" s="279"/>
      <c r="AB201" s="240">
        <v>291</v>
      </c>
      <c r="AC201" s="278" t="s">
        <v>68</v>
      </c>
      <c r="AD201" s="278"/>
      <c r="AE201" s="241">
        <v>291</v>
      </c>
      <c r="AF201" s="279" t="s">
        <v>68</v>
      </c>
      <c r="AG201" s="279"/>
      <c r="AH201" s="240">
        <v>291</v>
      </c>
      <c r="AI201" s="278" t="s">
        <v>68</v>
      </c>
      <c r="AJ201" s="278"/>
      <c r="AK201" s="241">
        <v>291</v>
      </c>
      <c r="AL201" s="279" t="s">
        <v>68</v>
      </c>
      <c r="AM201" s="279"/>
      <c r="AN201" s="240">
        <v>291</v>
      </c>
      <c r="AO201" s="278" t="s">
        <v>68</v>
      </c>
      <c r="AP201" s="278"/>
      <c r="AQ201" s="241">
        <v>291</v>
      </c>
      <c r="AR201" s="279" t="s">
        <v>68</v>
      </c>
      <c r="AS201" s="279"/>
      <c r="AT201" s="240">
        <v>291</v>
      </c>
      <c r="AU201" s="278" t="s">
        <v>68</v>
      </c>
      <c r="AV201" s="278"/>
      <c r="AW201" s="241">
        <v>291</v>
      </c>
      <c r="AX201" s="279" t="s">
        <v>68</v>
      </c>
      <c r="AY201" s="279"/>
      <c r="AZ201" s="242">
        <v>291</v>
      </c>
      <c r="BA201" s="278" t="s">
        <v>68</v>
      </c>
      <c r="BB201" s="278"/>
      <c r="BC201" s="243">
        <v>291</v>
      </c>
      <c r="BD201" s="279" t="s">
        <v>68</v>
      </c>
      <c r="BE201" s="280"/>
      <c r="BF201" s="42" t="s">
        <v>49</v>
      </c>
      <c r="BG201" s="43" t="s">
        <v>50</v>
      </c>
      <c r="BH201" s="44" t="s">
        <v>51</v>
      </c>
      <c r="BI201" s="44" t="s">
        <v>52</v>
      </c>
      <c r="BJ201" s="44" t="s">
        <v>53</v>
      </c>
    </row>
    <row r="202" spans="1:62" ht="45" customHeight="1" x14ac:dyDescent="0.25">
      <c r="A202" s="35">
        <v>197</v>
      </c>
      <c r="B202" s="63" t="s">
        <v>608</v>
      </c>
      <c r="C202" s="38" t="s">
        <v>609</v>
      </c>
      <c r="D202" s="51"/>
      <c r="E202" s="52" t="s">
        <v>67</v>
      </c>
      <c r="F202" s="53">
        <v>12</v>
      </c>
      <c r="G202" s="255">
        <f t="shared" si="191"/>
        <v>3624.8</v>
      </c>
      <c r="H202" s="256">
        <f t="shared" si="190"/>
        <v>1064</v>
      </c>
      <c r="I202" s="257">
        <f t="shared" si="177"/>
        <v>960</v>
      </c>
      <c r="J202" s="257">
        <f t="shared" si="178"/>
        <v>960</v>
      </c>
      <c r="K202" s="257">
        <f t="shared" si="179"/>
        <v>640.79999999999995</v>
      </c>
      <c r="L202" s="284" t="s">
        <v>68</v>
      </c>
      <c r="M202" s="284"/>
      <c r="N202" s="284"/>
      <c r="O202" s="284"/>
      <c r="P202" s="284"/>
      <c r="Q202" s="284"/>
      <c r="R202" s="284"/>
      <c r="S202" s="284"/>
      <c r="T202" s="284"/>
      <c r="U202" s="284"/>
      <c r="V202" s="253">
        <v>274</v>
      </c>
      <c r="W202" s="278" t="s">
        <v>68</v>
      </c>
      <c r="X202" s="278"/>
      <c r="Y202" s="241">
        <v>266</v>
      </c>
      <c r="Z202" s="279" t="s">
        <v>68</v>
      </c>
      <c r="AA202" s="279"/>
      <c r="AB202" s="240">
        <v>266</v>
      </c>
      <c r="AC202" s="278" t="s">
        <v>68</v>
      </c>
      <c r="AD202" s="278"/>
      <c r="AE202" s="241">
        <v>266</v>
      </c>
      <c r="AF202" s="279" t="s">
        <v>68</v>
      </c>
      <c r="AG202" s="279"/>
      <c r="AH202" s="240">
        <v>266</v>
      </c>
      <c r="AI202" s="278" t="s">
        <v>68</v>
      </c>
      <c r="AJ202" s="278"/>
      <c r="AK202" s="241">
        <v>266</v>
      </c>
      <c r="AL202" s="279" t="s">
        <v>68</v>
      </c>
      <c r="AM202" s="279"/>
      <c r="AN202" s="240">
        <v>266</v>
      </c>
      <c r="AO202" s="278" t="s">
        <v>68</v>
      </c>
      <c r="AP202" s="278"/>
      <c r="AQ202" s="241">
        <v>266</v>
      </c>
      <c r="AR202" s="279" t="s">
        <v>68</v>
      </c>
      <c r="AS202" s="279"/>
      <c r="AT202" s="240">
        <v>266</v>
      </c>
      <c r="AU202" s="278" t="s">
        <v>68</v>
      </c>
      <c r="AV202" s="278"/>
      <c r="AW202" s="241">
        <v>266</v>
      </c>
      <c r="AX202" s="279" t="s">
        <v>68</v>
      </c>
      <c r="AY202" s="279"/>
      <c r="AZ202" s="242">
        <v>266</v>
      </c>
      <c r="BA202" s="278" t="s">
        <v>68</v>
      </c>
      <c r="BB202" s="278"/>
      <c r="BC202" s="243">
        <v>266</v>
      </c>
      <c r="BD202" s="279" t="s">
        <v>68</v>
      </c>
      <c r="BE202" s="280"/>
      <c r="BF202" s="42" t="s">
        <v>49</v>
      </c>
      <c r="BG202" s="43" t="s">
        <v>50</v>
      </c>
      <c r="BH202" s="44" t="s">
        <v>51</v>
      </c>
      <c r="BI202" s="44" t="s">
        <v>52</v>
      </c>
      <c r="BJ202" s="44" t="s">
        <v>53</v>
      </c>
    </row>
    <row r="203" spans="1:62" ht="45" customHeight="1" x14ac:dyDescent="0.25">
      <c r="A203" s="35">
        <v>198</v>
      </c>
      <c r="B203" s="66" t="s">
        <v>610</v>
      </c>
      <c r="C203" s="38" t="s">
        <v>611</v>
      </c>
      <c r="D203" s="51"/>
      <c r="E203" s="52" t="s">
        <v>67</v>
      </c>
      <c r="F203" s="53">
        <v>12</v>
      </c>
      <c r="G203" s="255">
        <f t="shared" si="191"/>
        <v>2264.8000000000002</v>
      </c>
      <c r="H203" s="256">
        <f t="shared" si="190"/>
        <v>664</v>
      </c>
      <c r="I203" s="257">
        <f t="shared" si="177"/>
        <v>600</v>
      </c>
      <c r="J203" s="257">
        <f t="shared" si="178"/>
        <v>600</v>
      </c>
      <c r="K203" s="257">
        <f t="shared" si="179"/>
        <v>400.8</v>
      </c>
      <c r="L203" s="284" t="s">
        <v>68</v>
      </c>
      <c r="M203" s="284"/>
      <c r="N203" s="284"/>
      <c r="O203" s="284"/>
      <c r="P203" s="284"/>
      <c r="Q203" s="284"/>
      <c r="R203" s="284"/>
      <c r="S203" s="284"/>
      <c r="T203" s="284"/>
      <c r="U203" s="284"/>
      <c r="V203" s="253">
        <v>174</v>
      </c>
      <c r="W203" s="278" t="s">
        <v>68</v>
      </c>
      <c r="X203" s="278"/>
      <c r="Y203" s="241">
        <v>166</v>
      </c>
      <c r="Z203" s="279" t="s">
        <v>68</v>
      </c>
      <c r="AA203" s="279"/>
      <c r="AB203" s="240">
        <v>166</v>
      </c>
      <c r="AC203" s="278" t="s">
        <v>68</v>
      </c>
      <c r="AD203" s="278"/>
      <c r="AE203" s="241">
        <v>166</v>
      </c>
      <c r="AF203" s="279" t="s">
        <v>68</v>
      </c>
      <c r="AG203" s="279"/>
      <c r="AH203" s="240">
        <v>166</v>
      </c>
      <c r="AI203" s="278" t="s">
        <v>68</v>
      </c>
      <c r="AJ203" s="278"/>
      <c r="AK203" s="241">
        <v>166</v>
      </c>
      <c r="AL203" s="279" t="s">
        <v>68</v>
      </c>
      <c r="AM203" s="279"/>
      <c r="AN203" s="240">
        <v>166</v>
      </c>
      <c r="AO203" s="278" t="s">
        <v>68</v>
      </c>
      <c r="AP203" s="278"/>
      <c r="AQ203" s="241">
        <v>166</v>
      </c>
      <c r="AR203" s="279" t="s">
        <v>68</v>
      </c>
      <c r="AS203" s="279"/>
      <c r="AT203" s="240">
        <v>166</v>
      </c>
      <c r="AU203" s="278" t="s">
        <v>68</v>
      </c>
      <c r="AV203" s="278"/>
      <c r="AW203" s="241">
        <v>166</v>
      </c>
      <c r="AX203" s="279" t="s">
        <v>68</v>
      </c>
      <c r="AY203" s="279"/>
      <c r="AZ203" s="242">
        <v>166</v>
      </c>
      <c r="BA203" s="278" t="s">
        <v>68</v>
      </c>
      <c r="BB203" s="278"/>
      <c r="BC203" s="243">
        <v>166</v>
      </c>
      <c r="BD203" s="279" t="s">
        <v>68</v>
      </c>
      <c r="BE203" s="280"/>
      <c r="BF203" s="42" t="s">
        <v>49</v>
      </c>
      <c r="BG203" s="43" t="s">
        <v>50</v>
      </c>
      <c r="BH203" s="44" t="s">
        <v>51</v>
      </c>
      <c r="BI203" s="44" t="s">
        <v>52</v>
      </c>
      <c r="BJ203" s="44" t="s">
        <v>53</v>
      </c>
    </row>
    <row r="204" spans="1:62" ht="45" customHeight="1" x14ac:dyDescent="0.25">
      <c r="A204" s="35">
        <v>199</v>
      </c>
      <c r="B204" s="67" t="s">
        <v>612</v>
      </c>
      <c r="C204" s="38" t="s">
        <v>613</v>
      </c>
      <c r="D204" s="51"/>
      <c r="E204" s="52" t="s">
        <v>67</v>
      </c>
      <c r="F204" s="53">
        <v>2</v>
      </c>
      <c r="G204" s="255">
        <f t="shared" si="191"/>
        <v>1132.4000000000001</v>
      </c>
      <c r="H204" s="256">
        <f t="shared" si="190"/>
        <v>332</v>
      </c>
      <c r="I204" s="257">
        <f t="shared" si="177"/>
        <v>300</v>
      </c>
      <c r="J204" s="257">
        <f t="shared" si="178"/>
        <v>300</v>
      </c>
      <c r="K204" s="257">
        <f t="shared" si="179"/>
        <v>200.4</v>
      </c>
      <c r="L204" s="284" t="s">
        <v>68</v>
      </c>
      <c r="M204" s="284"/>
      <c r="N204" s="284"/>
      <c r="O204" s="284"/>
      <c r="P204" s="284"/>
      <c r="Q204" s="284"/>
      <c r="R204" s="284"/>
      <c r="S204" s="284"/>
      <c r="T204" s="284"/>
      <c r="U204" s="284"/>
      <c r="V204" s="253">
        <v>87</v>
      </c>
      <c r="W204" s="278" t="s">
        <v>68</v>
      </c>
      <c r="X204" s="278"/>
      <c r="Y204" s="241">
        <v>83</v>
      </c>
      <c r="Z204" s="279" t="s">
        <v>68</v>
      </c>
      <c r="AA204" s="279"/>
      <c r="AB204" s="240">
        <v>83</v>
      </c>
      <c r="AC204" s="278" t="s">
        <v>68</v>
      </c>
      <c r="AD204" s="278"/>
      <c r="AE204" s="241">
        <v>83</v>
      </c>
      <c r="AF204" s="279" t="s">
        <v>68</v>
      </c>
      <c r="AG204" s="279"/>
      <c r="AH204" s="240">
        <v>83</v>
      </c>
      <c r="AI204" s="278" t="s">
        <v>68</v>
      </c>
      <c r="AJ204" s="278"/>
      <c r="AK204" s="241">
        <v>83</v>
      </c>
      <c r="AL204" s="279" t="s">
        <v>68</v>
      </c>
      <c r="AM204" s="279"/>
      <c r="AN204" s="240">
        <v>83</v>
      </c>
      <c r="AO204" s="278" t="s">
        <v>68</v>
      </c>
      <c r="AP204" s="278"/>
      <c r="AQ204" s="241">
        <v>83</v>
      </c>
      <c r="AR204" s="279" t="s">
        <v>68</v>
      </c>
      <c r="AS204" s="279"/>
      <c r="AT204" s="240">
        <v>83</v>
      </c>
      <c r="AU204" s="278" t="s">
        <v>68</v>
      </c>
      <c r="AV204" s="278"/>
      <c r="AW204" s="241">
        <v>83</v>
      </c>
      <c r="AX204" s="279" t="s">
        <v>68</v>
      </c>
      <c r="AY204" s="279"/>
      <c r="AZ204" s="242">
        <v>83</v>
      </c>
      <c r="BA204" s="278" t="s">
        <v>68</v>
      </c>
      <c r="BB204" s="278"/>
      <c r="BC204" s="243">
        <v>83</v>
      </c>
      <c r="BD204" s="279" t="s">
        <v>68</v>
      </c>
      <c r="BE204" s="280"/>
      <c r="BF204" s="42" t="s">
        <v>49</v>
      </c>
      <c r="BG204" s="43" t="s">
        <v>50</v>
      </c>
      <c r="BH204" s="44" t="s">
        <v>51</v>
      </c>
      <c r="BI204" s="44" t="s">
        <v>52</v>
      </c>
      <c r="BJ204" s="44" t="s">
        <v>53</v>
      </c>
    </row>
    <row r="205" spans="1:62" ht="45" customHeight="1" x14ac:dyDescent="0.25">
      <c r="A205" s="322">
        <v>200</v>
      </c>
      <c r="B205" s="66" t="s">
        <v>614</v>
      </c>
      <c r="C205" s="38" t="s">
        <v>615</v>
      </c>
      <c r="D205" s="51"/>
      <c r="E205" s="52" t="s">
        <v>67</v>
      </c>
      <c r="F205" s="53">
        <v>13</v>
      </c>
      <c r="G205" s="255">
        <f t="shared" si="191"/>
        <v>15000</v>
      </c>
      <c r="H205" s="256">
        <f t="shared" si="190"/>
        <v>1608</v>
      </c>
      <c r="I205" s="257">
        <f>(V205+Y205+AB205+AE205+AH205+AK205+AN205+AQ205+AT205+AW205+AZ205+BC205)</f>
        <v>5000</v>
      </c>
      <c r="J205" s="257">
        <f>(V205+Y205+AB205+AE205+AH205+AK205+AN205+AQ205+AT205+AW205+AZ205+BC205)</f>
        <v>5000</v>
      </c>
      <c r="K205" s="257">
        <f>(V205+Y205+AB205+AE205+AH205+AK205+AN205+AQ205)</f>
        <v>3392</v>
      </c>
      <c r="L205" s="288" t="s">
        <v>68</v>
      </c>
      <c r="M205" s="289"/>
      <c r="N205" s="289"/>
      <c r="O205" s="289"/>
      <c r="P205" s="289"/>
      <c r="Q205" s="289"/>
      <c r="R205" s="289"/>
      <c r="S205" s="289"/>
      <c r="T205" s="289"/>
      <c r="U205" s="290"/>
      <c r="V205" s="253">
        <v>424</v>
      </c>
      <c r="W205" s="278" t="s">
        <v>68</v>
      </c>
      <c r="X205" s="278"/>
      <c r="Y205" s="241">
        <v>424</v>
      </c>
      <c r="Z205" s="279" t="s">
        <v>68</v>
      </c>
      <c r="AA205" s="279"/>
      <c r="AB205" s="240">
        <v>424</v>
      </c>
      <c r="AC205" s="278" t="s">
        <v>68</v>
      </c>
      <c r="AD205" s="278"/>
      <c r="AE205" s="241">
        <v>424</v>
      </c>
      <c r="AF205" s="279" t="s">
        <v>68</v>
      </c>
      <c r="AG205" s="279"/>
      <c r="AH205" s="240">
        <v>424</v>
      </c>
      <c r="AI205" s="278" t="s">
        <v>68</v>
      </c>
      <c r="AJ205" s="278"/>
      <c r="AK205" s="241">
        <v>424</v>
      </c>
      <c r="AL205" s="279" t="s">
        <v>68</v>
      </c>
      <c r="AM205" s="279"/>
      <c r="AN205" s="240">
        <v>424</v>
      </c>
      <c r="AO205" s="278" t="s">
        <v>68</v>
      </c>
      <c r="AP205" s="278"/>
      <c r="AQ205" s="241">
        <v>424</v>
      </c>
      <c r="AR205" s="279" t="s">
        <v>68</v>
      </c>
      <c r="AS205" s="279"/>
      <c r="AT205" s="240">
        <v>424</v>
      </c>
      <c r="AU205" s="278" t="s">
        <v>68</v>
      </c>
      <c r="AV205" s="278"/>
      <c r="AW205" s="241">
        <v>424</v>
      </c>
      <c r="AX205" s="279" t="s">
        <v>68</v>
      </c>
      <c r="AY205" s="279"/>
      <c r="AZ205" s="242">
        <v>424</v>
      </c>
      <c r="BA205" s="278" t="s">
        <v>68</v>
      </c>
      <c r="BB205" s="278"/>
      <c r="BC205" s="243">
        <v>336</v>
      </c>
      <c r="BD205" s="279" t="s">
        <v>68</v>
      </c>
      <c r="BE205" s="280"/>
      <c r="BF205" s="42" t="s">
        <v>484</v>
      </c>
      <c r="BG205" s="43" t="s">
        <v>50</v>
      </c>
      <c r="BH205" s="44" t="s">
        <v>616</v>
      </c>
      <c r="BI205" s="44" t="s">
        <v>617</v>
      </c>
      <c r="BJ205" s="44" t="s">
        <v>53</v>
      </c>
    </row>
    <row r="206" spans="1:62" ht="48.75" customHeight="1" x14ac:dyDescent="0.25">
      <c r="A206" s="322">
        <v>201</v>
      </c>
      <c r="B206" s="69" t="s">
        <v>618</v>
      </c>
      <c r="C206" s="70" t="s">
        <v>619</v>
      </c>
      <c r="D206" s="51"/>
      <c r="E206" s="52" t="s">
        <v>67</v>
      </c>
      <c r="F206" s="71">
        <v>13</v>
      </c>
      <c r="G206" s="255">
        <f>SUM(H206+I206+J206+K206)</f>
        <v>450</v>
      </c>
      <c r="H206" s="256">
        <f t="shared" si="190"/>
        <v>50</v>
      </c>
      <c r="I206" s="257">
        <f>(V206+Y206+AB206+AE206+AH206+AK206+AN206+AQ206+AT206+AW206+AZ206+BC206)</f>
        <v>150</v>
      </c>
      <c r="J206" s="257">
        <f>(V206+Y206+AB206+AE206+AH206+AK206+AN206+AQ206+AT206+AW206+AZ206+BC206)</f>
        <v>150</v>
      </c>
      <c r="K206" s="257">
        <f>(V206+Y206+AB206+AE206+AH206+AK206+AN206+AQ206)</f>
        <v>100</v>
      </c>
      <c r="L206" s="288" t="s">
        <v>68</v>
      </c>
      <c r="M206" s="289"/>
      <c r="N206" s="289"/>
      <c r="O206" s="289"/>
      <c r="P206" s="289"/>
      <c r="Q206" s="289"/>
      <c r="R206" s="289"/>
      <c r="S206" s="289"/>
      <c r="T206" s="289"/>
      <c r="U206" s="290"/>
      <c r="V206" s="253">
        <v>12.5</v>
      </c>
      <c r="W206" s="278" t="s">
        <v>68</v>
      </c>
      <c r="X206" s="278"/>
      <c r="Y206" s="241">
        <v>12.5</v>
      </c>
      <c r="Z206" s="279" t="s">
        <v>68</v>
      </c>
      <c r="AA206" s="279"/>
      <c r="AB206" s="240">
        <v>12.5</v>
      </c>
      <c r="AC206" s="278" t="s">
        <v>68</v>
      </c>
      <c r="AD206" s="278"/>
      <c r="AE206" s="241">
        <v>12.5</v>
      </c>
      <c r="AF206" s="279" t="s">
        <v>68</v>
      </c>
      <c r="AG206" s="279"/>
      <c r="AH206" s="240">
        <v>12.5</v>
      </c>
      <c r="AI206" s="278" t="s">
        <v>68</v>
      </c>
      <c r="AJ206" s="278"/>
      <c r="AK206" s="241">
        <v>12.5</v>
      </c>
      <c r="AL206" s="279" t="s">
        <v>68</v>
      </c>
      <c r="AM206" s="279"/>
      <c r="AN206" s="240">
        <v>12.5</v>
      </c>
      <c r="AO206" s="278" t="s">
        <v>68</v>
      </c>
      <c r="AP206" s="278"/>
      <c r="AQ206" s="241">
        <v>12.5</v>
      </c>
      <c r="AR206" s="279" t="s">
        <v>68</v>
      </c>
      <c r="AS206" s="279"/>
      <c r="AT206" s="240">
        <v>12.5</v>
      </c>
      <c r="AU206" s="278" t="s">
        <v>68</v>
      </c>
      <c r="AV206" s="278"/>
      <c r="AW206" s="241">
        <v>12.5</v>
      </c>
      <c r="AX206" s="279" t="s">
        <v>68</v>
      </c>
      <c r="AY206" s="279"/>
      <c r="AZ206" s="242">
        <v>12.5</v>
      </c>
      <c r="BA206" s="278" t="s">
        <v>68</v>
      </c>
      <c r="BB206" s="278"/>
      <c r="BC206" s="243">
        <v>12.5</v>
      </c>
      <c r="BD206" s="279" t="s">
        <v>68</v>
      </c>
      <c r="BE206" s="280"/>
      <c r="BF206" s="42" t="s">
        <v>484</v>
      </c>
      <c r="BG206" s="43" t="s">
        <v>50</v>
      </c>
      <c r="BH206" s="44"/>
      <c r="BI206" s="44"/>
      <c r="BJ206" s="44"/>
    </row>
    <row r="207" spans="1:62" ht="54" customHeight="1" x14ac:dyDescent="0.25">
      <c r="A207" s="322">
        <v>202</v>
      </c>
      <c r="B207" s="72" t="s">
        <v>620</v>
      </c>
      <c r="C207" s="70" t="s">
        <v>619</v>
      </c>
      <c r="D207" s="51"/>
      <c r="E207" s="52" t="s">
        <v>67</v>
      </c>
      <c r="F207" s="71">
        <v>2</v>
      </c>
      <c r="G207" s="255">
        <f t="shared" si="191"/>
        <v>455.2</v>
      </c>
      <c r="H207" s="256">
        <f t="shared" si="190"/>
        <v>136</v>
      </c>
      <c r="I207" s="257">
        <f t="shared" ref="I207" si="192">(V207+Y207+AB207+AE207+AH207+AK207+AN207+AQ207+AT207+AW207+AZ207+BC207)*30%</f>
        <v>120</v>
      </c>
      <c r="J207" s="257">
        <f t="shared" ref="J207:J208" si="193">(V207+Y207+AB207+AE207+AH207+AK207+AN207+AQ207+AT207+AW207+AZ207+BC207)*30%</f>
        <v>120</v>
      </c>
      <c r="K207" s="257">
        <f t="shared" ref="K207:K208" si="194">(V207+Y207+AB207+AE207+AH207+AK207+AN207+AQ207)*30%</f>
        <v>79.2</v>
      </c>
      <c r="L207" s="288" t="s">
        <v>68</v>
      </c>
      <c r="M207" s="289"/>
      <c r="N207" s="289"/>
      <c r="O207" s="289"/>
      <c r="P207" s="289"/>
      <c r="Q207" s="289"/>
      <c r="R207" s="289"/>
      <c r="S207" s="289"/>
      <c r="T207" s="289"/>
      <c r="U207" s="290"/>
      <c r="V207" s="253">
        <v>33</v>
      </c>
      <c r="W207" s="278" t="s">
        <v>68</v>
      </c>
      <c r="X207" s="278"/>
      <c r="Y207" s="241">
        <v>33</v>
      </c>
      <c r="Z207" s="279" t="s">
        <v>68</v>
      </c>
      <c r="AA207" s="279"/>
      <c r="AB207" s="240">
        <v>33</v>
      </c>
      <c r="AC207" s="278" t="s">
        <v>68</v>
      </c>
      <c r="AD207" s="278"/>
      <c r="AE207" s="241">
        <v>33</v>
      </c>
      <c r="AF207" s="279" t="s">
        <v>68</v>
      </c>
      <c r="AG207" s="279"/>
      <c r="AH207" s="240">
        <v>33</v>
      </c>
      <c r="AI207" s="278" t="s">
        <v>68</v>
      </c>
      <c r="AJ207" s="278"/>
      <c r="AK207" s="241">
        <v>33</v>
      </c>
      <c r="AL207" s="279" t="s">
        <v>68</v>
      </c>
      <c r="AM207" s="279"/>
      <c r="AN207" s="240">
        <v>33</v>
      </c>
      <c r="AO207" s="278" t="s">
        <v>68</v>
      </c>
      <c r="AP207" s="278"/>
      <c r="AQ207" s="241">
        <v>33</v>
      </c>
      <c r="AR207" s="279" t="s">
        <v>68</v>
      </c>
      <c r="AS207" s="279"/>
      <c r="AT207" s="240">
        <v>33</v>
      </c>
      <c r="AU207" s="278" t="s">
        <v>68</v>
      </c>
      <c r="AV207" s="278"/>
      <c r="AW207" s="241">
        <v>33</v>
      </c>
      <c r="AX207" s="279" t="s">
        <v>68</v>
      </c>
      <c r="AY207" s="279"/>
      <c r="AZ207" s="242">
        <v>33</v>
      </c>
      <c r="BA207" s="278" t="s">
        <v>68</v>
      </c>
      <c r="BB207" s="278"/>
      <c r="BC207" s="243">
        <v>37</v>
      </c>
      <c r="BD207" s="279" t="s">
        <v>68</v>
      </c>
      <c r="BE207" s="280"/>
      <c r="BF207" s="42" t="s">
        <v>49</v>
      </c>
      <c r="BG207" s="43" t="s">
        <v>50</v>
      </c>
      <c r="BH207" s="44"/>
      <c r="BI207" s="44"/>
      <c r="BJ207" s="44"/>
    </row>
    <row r="208" spans="1:62" ht="56.25" customHeight="1" x14ac:dyDescent="0.25">
      <c r="A208" s="322">
        <v>203</v>
      </c>
      <c r="B208" s="66" t="s">
        <v>621</v>
      </c>
      <c r="C208" s="70" t="s">
        <v>619</v>
      </c>
      <c r="D208" s="51"/>
      <c r="E208" s="52" t="s">
        <v>67</v>
      </c>
      <c r="F208" s="53">
        <v>13</v>
      </c>
      <c r="G208" s="255">
        <f t="shared" si="191"/>
        <v>170</v>
      </c>
      <c r="H208" s="256">
        <f t="shared" si="190"/>
        <v>50</v>
      </c>
      <c r="I208" s="257">
        <f t="shared" ref="I208" si="195">(V208+Y208+AB208+AE208+AH208+AK208+AN208+AQ208+AT208+AW208+AZ208+BC208)*30%</f>
        <v>45</v>
      </c>
      <c r="J208" s="257">
        <f t="shared" si="193"/>
        <v>45</v>
      </c>
      <c r="K208" s="257">
        <f t="shared" si="194"/>
        <v>30</v>
      </c>
      <c r="L208" s="288" t="s">
        <v>68</v>
      </c>
      <c r="M208" s="289"/>
      <c r="N208" s="289"/>
      <c r="O208" s="289"/>
      <c r="P208" s="289"/>
      <c r="Q208" s="289"/>
      <c r="R208" s="289"/>
      <c r="S208" s="289"/>
      <c r="T208" s="289"/>
      <c r="U208" s="290"/>
      <c r="V208" s="253">
        <v>12.5</v>
      </c>
      <c r="W208" s="278" t="s">
        <v>68</v>
      </c>
      <c r="X208" s="278"/>
      <c r="Y208" s="241">
        <v>12.5</v>
      </c>
      <c r="Z208" s="279" t="s">
        <v>68</v>
      </c>
      <c r="AA208" s="279"/>
      <c r="AB208" s="240">
        <v>12.5</v>
      </c>
      <c r="AC208" s="278" t="s">
        <v>68</v>
      </c>
      <c r="AD208" s="278"/>
      <c r="AE208" s="241">
        <v>12.5</v>
      </c>
      <c r="AF208" s="279" t="s">
        <v>68</v>
      </c>
      <c r="AG208" s="279"/>
      <c r="AH208" s="240">
        <v>12.5</v>
      </c>
      <c r="AI208" s="278" t="s">
        <v>68</v>
      </c>
      <c r="AJ208" s="278"/>
      <c r="AK208" s="241">
        <v>12.5</v>
      </c>
      <c r="AL208" s="279" t="s">
        <v>68</v>
      </c>
      <c r="AM208" s="279"/>
      <c r="AN208" s="240">
        <v>12.5</v>
      </c>
      <c r="AO208" s="278" t="s">
        <v>68</v>
      </c>
      <c r="AP208" s="278"/>
      <c r="AQ208" s="241">
        <v>12.5</v>
      </c>
      <c r="AR208" s="279" t="s">
        <v>68</v>
      </c>
      <c r="AS208" s="279"/>
      <c r="AT208" s="240">
        <v>12.5</v>
      </c>
      <c r="AU208" s="278" t="s">
        <v>68</v>
      </c>
      <c r="AV208" s="278"/>
      <c r="AW208" s="241">
        <v>12.5</v>
      </c>
      <c r="AX208" s="279" t="s">
        <v>68</v>
      </c>
      <c r="AY208" s="279"/>
      <c r="AZ208" s="242">
        <v>12.5</v>
      </c>
      <c r="BA208" s="278" t="s">
        <v>68</v>
      </c>
      <c r="BB208" s="278"/>
      <c r="BC208" s="243">
        <v>12.5</v>
      </c>
      <c r="BD208" s="279" t="s">
        <v>68</v>
      </c>
      <c r="BE208" s="280"/>
      <c r="BF208" s="42" t="s">
        <v>49</v>
      </c>
      <c r="BG208" s="43" t="s">
        <v>50</v>
      </c>
      <c r="BH208" s="44"/>
      <c r="BI208" s="44"/>
      <c r="BJ208" s="44"/>
    </row>
    <row r="209" spans="1:62" ht="15.75" customHeight="1" x14ac:dyDescent="0.2">
      <c r="A209" s="291" t="s">
        <v>622</v>
      </c>
      <c r="B209" s="291"/>
      <c r="C209" s="291"/>
      <c r="D209" s="291"/>
      <c r="E209" s="291"/>
      <c r="F209" s="73"/>
      <c r="G209" s="74">
        <f>SUM(G6:G208)</f>
        <v>3067242.8679999989</v>
      </c>
      <c r="H209" s="75">
        <f>SUM(H6:H208)</f>
        <v>784709.48</v>
      </c>
      <c r="I209" s="75">
        <f>SUM(I6:I208)</f>
        <v>872846.34400000016</v>
      </c>
      <c r="J209" s="75">
        <f>SUM(J6:J208)</f>
        <v>872846.34400000016</v>
      </c>
      <c r="K209" s="75">
        <f>SUM(K6:K208)</f>
        <v>536840.70000000042</v>
      </c>
      <c r="L209" s="263"/>
      <c r="M209" s="202"/>
      <c r="N209" s="202"/>
      <c r="O209" s="202"/>
      <c r="P209" s="202"/>
      <c r="Q209" s="202"/>
      <c r="R209" s="202"/>
      <c r="S209" s="202"/>
      <c r="T209" s="202"/>
      <c r="U209" s="202"/>
      <c r="V209" s="76">
        <f>SUM(V6:V208)</f>
        <v>219045</v>
      </c>
      <c r="W209" s="76"/>
      <c r="X209" s="76"/>
      <c r="Y209" s="76">
        <f>SUM(Y6:Y208)</f>
        <v>185421</v>
      </c>
      <c r="Z209" s="76"/>
      <c r="AA209" s="76"/>
      <c r="AB209" s="76">
        <f>SUM(AB6:AB208)</f>
        <v>161429</v>
      </c>
      <c r="AC209" s="76"/>
      <c r="AD209" s="76"/>
      <c r="AE209" s="76">
        <f>SUM(AE6:AE208)</f>
        <v>135034</v>
      </c>
      <c r="AF209" s="76"/>
      <c r="AG209" s="76"/>
      <c r="AH209" s="76">
        <f>SUM(AH6:AH208)</f>
        <v>116968</v>
      </c>
      <c r="AI209" s="76"/>
      <c r="AJ209" s="76"/>
      <c r="AK209" s="76">
        <f>SUM(AK6:AK208)</f>
        <v>109941</v>
      </c>
      <c r="AL209" s="76"/>
      <c r="AM209" s="76"/>
      <c r="AN209" s="76">
        <f>SUM(AN6:AN208)</f>
        <v>122460</v>
      </c>
      <c r="AO209" s="76"/>
      <c r="AP209" s="76"/>
      <c r="AQ209" s="76">
        <f>SUM(AQ6:AQ208)</f>
        <v>147384</v>
      </c>
      <c r="AR209" s="76"/>
      <c r="AS209" s="76"/>
      <c r="AT209" s="76">
        <f>SUM(AT6:AT208)</f>
        <v>170592</v>
      </c>
      <c r="AU209" s="76"/>
      <c r="AV209" s="76"/>
      <c r="AW209" s="76">
        <f>SUM(AW6:AW208)</f>
        <v>193702</v>
      </c>
      <c r="AX209" s="76"/>
      <c r="AY209" s="76"/>
      <c r="AZ209" s="76">
        <f>SUM(AZ6:AZ208)</f>
        <v>197305</v>
      </c>
      <c r="BA209" s="77"/>
      <c r="BB209" s="77"/>
      <c r="BC209" s="76">
        <f>SUM(BC6:BC208)</f>
        <v>223110.48</v>
      </c>
      <c r="BD209" s="78"/>
      <c r="BE209" s="78"/>
      <c r="BF209" s="78"/>
      <c r="BG209" s="79"/>
      <c r="BH209" s="80"/>
      <c r="BI209" s="80"/>
      <c r="BJ209" s="80"/>
    </row>
    <row r="210" spans="1:62" ht="35.25" customHeight="1" x14ac:dyDescent="0.2">
      <c r="A210" s="292" t="s">
        <v>623</v>
      </c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</row>
    <row r="211" spans="1:62" ht="51" x14ac:dyDescent="0.2">
      <c r="A211" s="35">
        <v>1</v>
      </c>
      <c r="B211" s="35" t="s">
        <v>624</v>
      </c>
      <c r="C211" s="70" t="s">
        <v>625</v>
      </c>
      <c r="D211" s="81">
        <v>3278949</v>
      </c>
      <c r="E211" s="35" t="s">
        <v>410</v>
      </c>
      <c r="F211" s="42">
        <v>55</v>
      </c>
      <c r="G211" s="255">
        <f>SUM(H211+I211+J211+K211)</f>
        <v>280431</v>
      </c>
      <c r="H211" s="256">
        <f t="shared" ref="H211:H231" si="196">(AT211+AW211+AZ211+BC211)</f>
        <v>30671</v>
      </c>
      <c r="I211" s="257">
        <f>(V211+Y211+AB211+AE211+AH211+AK211+AN211+AQ211+AT211+AW211+AZ211+BC211)</f>
        <v>93477</v>
      </c>
      <c r="J211" s="257">
        <f>(V211+Y211+AB211+AE211+AH211+AK211+AN211+AQ211+AT211+AW211+AZ211+BC211)</f>
        <v>93477</v>
      </c>
      <c r="K211" s="257">
        <f>(V211+Y211+AB211+AE211+AH211+AK211+AN211+AQ211)</f>
        <v>62806</v>
      </c>
      <c r="L211" s="284" t="s">
        <v>68</v>
      </c>
      <c r="M211" s="284"/>
      <c r="N211" s="284"/>
      <c r="O211" s="284"/>
      <c r="P211" s="284"/>
      <c r="Q211" s="284"/>
      <c r="R211" s="284"/>
      <c r="S211" s="284"/>
      <c r="T211" s="284"/>
      <c r="U211" s="284"/>
      <c r="V211" s="271">
        <v>8300</v>
      </c>
      <c r="W211" s="293" t="s">
        <v>68</v>
      </c>
      <c r="X211" s="293"/>
      <c r="Y211" s="83">
        <v>7219</v>
      </c>
      <c r="Z211" s="294" t="s">
        <v>68</v>
      </c>
      <c r="AA211" s="294"/>
      <c r="AB211" s="82">
        <v>7135</v>
      </c>
      <c r="AC211" s="293" t="s">
        <v>68</v>
      </c>
      <c r="AD211" s="293"/>
      <c r="AE211" s="83">
        <v>6588</v>
      </c>
      <c r="AF211" s="294" t="s">
        <v>68</v>
      </c>
      <c r="AG211" s="294"/>
      <c r="AH211" s="82">
        <v>6978</v>
      </c>
      <c r="AI211" s="293" t="s">
        <v>68</v>
      </c>
      <c r="AJ211" s="293"/>
      <c r="AK211" s="83">
        <v>8759</v>
      </c>
      <c r="AL211" s="294" t="s">
        <v>68</v>
      </c>
      <c r="AM211" s="294"/>
      <c r="AN211" s="82">
        <v>9278</v>
      </c>
      <c r="AO211" s="293" t="s">
        <v>68</v>
      </c>
      <c r="AP211" s="293"/>
      <c r="AQ211" s="83">
        <v>8549</v>
      </c>
      <c r="AR211" s="294" t="s">
        <v>68</v>
      </c>
      <c r="AS211" s="294"/>
      <c r="AT211" s="82">
        <v>8170</v>
      </c>
      <c r="AU211" s="293" t="s">
        <v>68</v>
      </c>
      <c r="AV211" s="293"/>
      <c r="AW211" s="83">
        <v>7564</v>
      </c>
      <c r="AX211" s="294" t="s">
        <v>68</v>
      </c>
      <c r="AY211" s="294"/>
      <c r="AZ211" s="84">
        <v>7560</v>
      </c>
      <c r="BA211" s="293" t="s">
        <v>68</v>
      </c>
      <c r="BB211" s="293"/>
      <c r="BC211" s="85">
        <v>7377</v>
      </c>
      <c r="BD211" s="295" t="s">
        <v>68</v>
      </c>
      <c r="BE211" s="295"/>
      <c r="BF211" s="56" t="s">
        <v>484</v>
      </c>
      <c r="BG211" s="43" t="s">
        <v>624</v>
      </c>
      <c r="BH211" s="44" t="s">
        <v>51</v>
      </c>
      <c r="BI211" s="44" t="s">
        <v>52</v>
      </c>
      <c r="BJ211" s="44" t="s">
        <v>53</v>
      </c>
    </row>
    <row r="212" spans="1:62" ht="38.25" x14ac:dyDescent="0.2">
      <c r="A212" s="35">
        <v>2</v>
      </c>
      <c r="B212" s="35" t="s">
        <v>626</v>
      </c>
      <c r="C212" s="70" t="s">
        <v>627</v>
      </c>
      <c r="D212" s="81">
        <v>1587599</v>
      </c>
      <c r="E212" s="35" t="s">
        <v>67</v>
      </c>
      <c r="F212" s="49">
        <v>5</v>
      </c>
      <c r="G212" s="255">
        <f>SUM(H212+I212+J212+K212)</f>
        <v>1506</v>
      </c>
      <c r="H212" s="256">
        <f t="shared" si="196"/>
        <v>88</v>
      </c>
      <c r="I212" s="257">
        <f t="shared" ref="I212:I231" si="197">(V212+Y212+AB212+AE212+AH212+AK212+AN212+AQ212+AT212+AW212+AZ212+BC212)</f>
        <v>502</v>
      </c>
      <c r="J212" s="257">
        <f t="shared" ref="J212:J231" si="198">(V212+Y212+AB212+AE212+AH212+AK212+AN212+AQ212+AT212+AW212+AZ212+BC212)</f>
        <v>502</v>
      </c>
      <c r="K212" s="257">
        <f t="shared" ref="K212:K231" si="199">(V212+Y212+AB212+AE212+AH212+AK212+AN212+AQ212)</f>
        <v>414</v>
      </c>
      <c r="L212" s="284" t="s">
        <v>68</v>
      </c>
      <c r="M212" s="284"/>
      <c r="N212" s="284"/>
      <c r="O212" s="284"/>
      <c r="P212" s="284"/>
      <c r="Q212" s="284"/>
      <c r="R212" s="284"/>
      <c r="S212" s="284"/>
      <c r="T212" s="284"/>
      <c r="U212" s="284"/>
      <c r="V212" s="133">
        <v>35</v>
      </c>
      <c r="W212" s="296" t="s">
        <v>68</v>
      </c>
      <c r="X212" s="296"/>
      <c r="Y212" s="87">
        <v>0</v>
      </c>
      <c r="Z212" s="297" t="s">
        <v>68</v>
      </c>
      <c r="AA212" s="297"/>
      <c r="AB212" s="86">
        <v>39</v>
      </c>
      <c r="AC212" s="296" t="s">
        <v>68</v>
      </c>
      <c r="AD212" s="296"/>
      <c r="AE212" s="87">
        <v>110</v>
      </c>
      <c r="AF212" s="297" t="s">
        <v>68</v>
      </c>
      <c r="AG212" s="297"/>
      <c r="AH212" s="86">
        <v>84</v>
      </c>
      <c r="AI212" s="296" t="s">
        <v>68</v>
      </c>
      <c r="AJ212" s="296"/>
      <c r="AK212" s="87">
        <v>111</v>
      </c>
      <c r="AL212" s="297" t="s">
        <v>68</v>
      </c>
      <c r="AM212" s="297"/>
      <c r="AN212" s="86">
        <v>30</v>
      </c>
      <c r="AO212" s="296" t="s">
        <v>68</v>
      </c>
      <c r="AP212" s="296"/>
      <c r="AQ212" s="87">
        <v>5</v>
      </c>
      <c r="AR212" s="297" t="s">
        <v>68</v>
      </c>
      <c r="AS212" s="297"/>
      <c r="AT212" s="86">
        <v>15</v>
      </c>
      <c r="AU212" s="296" t="s">
        <v>68</v>
      </c>
      <c r="AV212" s="296"/>
      <c r="AW212" s="87">
        <v>16</v>
      </c>
      <c r="AX212" s="297" t="s">
        <v>68</v>
      </c>
      <c r="AY212" s="297"/>
      <c r="AZ212" s="89">
        <v>37</v>
      </c>
      <c r="BA212" s="296" t="s">
        <v>68</v>
      </c>
      <c r="BB212" s="296"/>
      <c r="BC212" s="90">
        <v>20</v>
      </c>
      <c r="BD212" s="298" t="s">
        <v>68</v>
      </c>
      <c r="BE212" s="298"/>
      <c r="BF212" s="56" t="s">
        <v>484</v>
      </c>
      <c r="BG212" s="43" t="s">
        <v>624</v>
      </c>
      <c r="BH212" s="44" t="s">
        <v>51</v>
      </c>
      <c r="BI212" s="44" t="s">
        <v>52</v>
      </c>
      <c r="BJ212" s="44" t="s">
        <v>53</v>
      </c>
    </row>
    <row r="213" spans="1:62" ht="38.25" x14ac:dyDescent="0.2">
      <c r="A213" s="35">
        <v>3</v>
      </c>
      <c r="B213" s="35" t="s">
        <v>628</v>
      </c>
      <c r="C213" s="70" t="s">
        <v>629</v>
      </c>
      <c r="D213" s="92">
        <v>98075578</v>
      </c>
      <c r="E213" s="35" t="s">
        <v>67</v>
      </c>
      <c r="F213" s="35">
        <v>15</v>
      </c>
      <c r="G213" s="255">
        <f t="shared" ref="G213:G230" si="200">SUM(H213+I213+J213+K213)</f>
        <v>240</v>
      </c>
      <c r="H213" s="256">
        <f t="shared" si="196"/>
        <v>4</v>
      </c>
      <c r="I213" s="257">
        <f t="shared" si="197"/>
        <v>80</v>
      </c>
      <c r="J213" s="257">
        <f t="shared" si="198"/>
        <v>80</v>
      </c>
      <c r="K213" s="257">
        <f t="shared" si="199"/>
        <v>76</v>
      </c>
      <c r="L213" s="284" t="s">
        <v>68</v>
      </c>
      <c r="M213" s="284"/>
      <c r="N213" s="284"/>
      <c r="O213" s="284"/>
      <c r="P213" s="284"/>
      <c r="Q213" s="284"/>
      <c r="R213" s="284"/>
      <c r="S213" s="284"/>
      <c r="T213" s="284"/>
      <c r="U213" s="284"/>
      <c r="V213" s="133">
        <v>30</v>
      </c>
      <c r="W213" s="296" t="s">
        <v>68</v>
      </c>
      <c r="X213" s="296"/>
      <c r="Y213" s="87">
        <v>22</v>
      </c>
      <c r="Z213" s="297" t="s">
        <v>68</v>
      </c>
      <c r="AA213" s="297"/>
      <c r="AB213" s="86">
        <v>20</v>
      </c>
      <c r="AC213" s="296" t="s">
        <v>68</v>
      </c>
      <c r="AD213" s="296"/>
      <c r="AE213" s="87">
        <v>4</v>
      </c>
      <c r="AF213" s="297" t="s">
        <v>68</v>
      </c>
      <c r="AG213" s="297"/>
      <c r="AH213" s="86">
        <v>0</v>
      </c>
      <c r="AI213" s="296" t="s">
        <v>68</v>
      </c>
      <c r="AJ213" s="296"/>
      <c r="AK213" s="87">
        <v>0</v>
      </c>
      <c r="AL213" s="297" t="s">
        <v>68</v>
      </c>
      <c r="AM213" s="297"/>
      <c r="AN213" s="86">
        <v>0</v>
      </c>
      <c r="AO213" s="296" t="s">
        <v>68</v>
      </c>
      <c r="AP213" s="296"/>
      <c r="AQ213" s="87">
        <v>0</v>
      </c>
      <c r="AR213" s="297" t="s">
        <v>68</v>
      </c>
      <c r="AS213" s="297"/>
      <c r="AT213" s="86">
        <v>4</v>
      </c>
      <c r="AU213" s="296" t="s">
        <v>68</v>
      </c>
      <c r="AV213" s="296"/>
      <c r="AW213" s="87">
        <v>0</v>
      </c>
      <c r="AX213" s="297" t="s">
        <v>68</v>
      </c>
      <c r="AY213" s="297"/>
      <c r="AZ213" s="89">
        <v>0</v>
      </c>
      <c r="BA213" s="296" t="s">
        <v>68</v>
      </c>
      <c r="BB213" s="296"/>
      <c r="BC213" s="90">
        <v>0</v>
      </c>
      <c r="BD213" s="298" t="s">
        <v>68</v>
      </c>
      <c r="BE213" s="298"/>
      <c r="BF213" s="56" t="s">
        <v>484</v>
      </c>
      <c r="BG213" s="43" t="s">
        <v>624</v>
      </c>
      <c r="BH213" s="44" t="s">
        <v>51</v>
      </c>
      <c r="BI213" s="44" t="s">
        <v>52</v>
      </c>
      <c r="BJ213" s="44" t="s">
        <v>53</v>
      </c>
    </row>
    <row r="214" spans="1:62" ht="51" x14ac:dyDescent="0.2">
      <c r="A214" s="35">
        <v>4</v>
      </c>
      <c r="B214" s="35" t="s">
        <v>630</v>
      </c>
      <c r="C214" s="70" t="s">
        <v>631</v>
      </c>
      <c r="D214" s="81">
        <v>71496540</v>
      </c>
      <c r="E214" s="35" t="s">
        <v>67</v>
      </c>
      <c r="F214" s="35">
        <v>15</v>
      </c>
      <c r="G214" s="255">
        <f>SUM(H214+I214+J214+K214)</f>
        <v>414</v>
      </c>
      <c r="H214" s="256">
        <f t="shared" si="196"/>
        <v>19</v>
      </c>
      <c r="I214" s="257">
        <f t="shared" si="197"/>
        <v>138</v>
      </c>
      <c r="J214" s="257">
        <f t="shared" si="198"/>
        <v>138</v>
      </c>
      <c r="K214" s="257">
        <f t="shared" si="199"/>
        <v>119</v>
      </c>
      <c r="L214" s="284" t="s">
        <v>68</v>
      </c>
      <c r="M214" s="284"/>
      <c r="N214" s="284"/>
      <c r="O214" s="284"/>
      <c r="P214" s="284"/>
      <c r="Q214" s="284"/>
      <c r="R214" s="284"/>
      <c r="S214" s="284"/>
      <c r="T214" s="284"/>
      <c r="U214" s="284"/>
      <c r="V214" s="133">
        <v>0</v>
      </c>
      <c r="W214" s="296" t="s">
        <v>68</v>
      </c>
      <c r="X214" s="296"/>
      <c r="Y214" s="87">
        <v>22</v>
      </c>
      <c r="Z214" s="297" t="s">
        <v>68</v>
      </c>
      <c r="AA214" s="297"/>
      <c r="AB214" s="86">
        <v>20</v>
      </c>
      <c r="AC214" s="296" t="s">
        <v>68</v>
      </c>
      <c r="AD214" s="296"/>
      <c r="AE214" s="87">
        <v>0</v>
      </c>
      <c r="AF214" s="297" t="s">
        <v>68</v>
      </c>
      <c r="AG214" s="297"/>
      <c r="AH214" s="86">
        <v>4</v>
      </c>
      <c r="AI214" s="296" t="s">
        <v>68</v>
      </c>
      <c r="AJ214" s="296"/>
      <c r="AK214" s="87">
        <v>36</v>
      </c>
      <c r="AL214" s="297" t="s">
        <v>68</v>
      </c>
      <c r="AM214" s="297"/>
      <c r="AN214" s="86">
        <v>12</v>
      </c>
      <c r="AO214" s="296" t="s">
        <v>68</v>
      </c>
      <c r="AP214" s="296"/>
      <c r="AQ214" s="87">
        <v>25</v>
      </c>
      <c r="AR214" s="297" t="s">
        <v>68</v>
      </c>
      <c r="AS214" s="297"/>
      <c r="AT214" s="86">
        <v>15</v>
      </c>
      <c r="AU214" s="296" t="s">
        <v>68</v>
      </c>
      <c r="AV214" s="296"/>
      <c r="AW214" s="87">
        <v>3</v>
      </c>
      <c r="AX214" s="297" t="s">
        <v>68</v>
      </c>
      <c r="AY214" s="297"/>
      <c r="AZ214" s="89">
        <v>1</v>
      </c>
      <c r="BA214" s="296" t="s">
        <v>68</v>
      </c>
      <c r="BB214" s="296"/>
      <c r="BC214" s="90">
        <v>0</v>
      </c>
      <c r="BD214" s="298" t="s">
        <v>68</v>
      </c>
      <c r="BE214" s="298"/>
      <c r="BF214" s="56" t="s">
        <v>484</v>
      </c>
      <c r="BG214" s="43" t="s">
        <v>624</v>
      </c>
      <c r="BH214" s="44" t="s">
        <v>51</v>
      </c>
      <c r="BI214" s="44" t="s">
        <v>52</v>
      </c>
      <c r="BJ214" s="44" t="s">
        <v>53</v>
      </c>
    </row>
    <row r="215" spans="1:62" ht="38.25" x14ac:dyDescent="0.2">
      <c r="A215" s="35">
        <v>5</v>
      </c>
      <c r="B215" s="35" t="s">
        <v>632</v>
      </c>
      <c r="C215" s="70" t="s">
        <v>633</v>
      </c>
      <c r="D215" s="81">
        <v>96526229</v>
      </c>
      <c r="E215" s="35" t="s">
        <v>67</v>
      </c>
      <c r="F215" s="35">
        <v>15</v>
      </c>
      <c r="G215" s="255">
        <f t="shared" si="200"/>
        <v>34845</v>
      </c>
      <c r="H215" s="256">
        <f t="shared" si="196"/>
        <v>4860</v>
      </c>
      <c r="I215" s="257">
        <f t="shared" si="197"/>
        <v>11615</v>
      </c>
      <c r="J215" s="257">
        <f t="shared" si="198"/>
        <v>11615</v>
      </c>
      <c r="K215" s="257">
        <f t="shared" si="199"/>
        <v>6755</v>
      </c>
      <c r="L215" s="284" t="s">
        <v>68</v>
      </c>
      <c r="M215" s="284"/>
      <c r="N215" s="284"/>
      <c r="O215" s="284"/>
      <c r="P215" s="284"/>
      <c r="Q215" s="284"/>
      <c r="R215" s="284"/>
      <c r="S215" s="284"/>
      <c r="T215" s="284"/>
      <c r="U215" s="284"/>
      <c r="V215" s="133">
        <v>1808</v>
      </c>
      <c r="W215" s="296" t="s">
        <v>68</v>
      </c>
      <c r="X215" s="296"/>
      <c r="Y215" s="87">
        <v>2983</v>
      </c>
      <c r="Z215" s="297" t="s">
        <v>68</v>
      </c>
      <c r="AA215" s="297"/>
      <c r="AB215" s="86">
        <v>1587</v>
      </c>
      <c r="AC215" s="296" t="s">
        <v>68</v>
      </c>
      <c r="AD215" s="296"/>
      <c r="AE215" s="87">
        <v>317</v>
      </c>
      <c r="AF215" s="297" t="s">
        <v>68</v>
      </c>
      <c r="AG215" s="297"/>
      <c r="AH215" s="86">
        <v>4</v>
      </c>
      <c r="AI215" s="296" t="s">
        <v>68</v>
      </c>
      <c r="AJ215" s="296"/>
      <c r="AK215" s="87">
        <v>4</v>
      </c>
      <c r="AL215" s="297" t="s">
        <v>68</v>
      </c>
      <c r="AM215" s="297"/>
      <c r="AN215" s="86">
        <v>36</v>
      </c>
      <c r="AO215" s="296" t="s">
        <v>68</v>
      </c>
      <c r="AP215" s="296"/>
      <c r="AQ215" s="87">
        <v>16</v>
      </c>
      <c r="AR215" s="297" t="s">
        <v>68</v>
      </c>
      <c r="AS215" s="297"/>
      <c r="AT215" s="86">
        <v>221</v>
      </c>
      <c r="AU215" s="296" t="s">
        <v>68</v>
      </c>
      <c r="AV215" s="296"/>
      <c r="AW215" s="87">
        <v>111</v>
      </c>
      <c r="AX215" s="297" t="s">
        <v>68</v>
      </c>
      <c r="AY215" s="297"/>
      <c r="AZ215" s="89">
        <v>2805</v>
      </c>
      <c r="BA215" s="296" t="s">
        <v>68</v>
      </c>
      <c r="BB215" s="296"/>
      <c r="BC215" s="90">
        <v>1723</v>
      </c>
      <c r="BD215" s="298" t="s">
        <v>68</v>
      </c>
      <c r="BE215" s="298"/>
      <c r="BF215" s="56" t="s">
        <v>484</v>
      </c>
      <c r="BG215" s="43" t="s">
        <v>624</v>
      </c>
      <c r="BH215" s="44" t="s">
        <v>51</v>
      </c>
      <c r="BI215" s="44" t="s">
        <v>52</v>
      </c>
      <c r="BJ215" s="44" t="s">
        <v>53</v>
      </c>
    </row>
    <row r="216" spans="1:62" ht="38.25" x14ac:dyDescent="0.2">
      <c r="A216" s="35">
        <v>6</v>
      </c>
      <c r="B216" s="35" t="s">
        <v>634</v>
      </c>
      <c r="C216" s="70" t="s">
        <v>635</v>
      </c>
      <c r="D216" s="81">
        <v>90145998</v>
      </c>
      <c r="E216" s="35" t="s">
        <v>67</v>
      </c>
      <c r="F216" s="35">
        <v>15</v>
      </c>
      <c r="G216" s="255">
        <f t="shared" si="200"/>
        <v>17217</v>
      </c>
      <c r="H216" s="256">
        <f t="shared" si="196"/>
        <v>616</v>
      </c>
      <c r="I216" s="257">
        <f t="shared" si="197"/>
        <v>5739</v>
      </c>
      <c r="J216" s="257">
        <f t="shared" si="198"/>
        <v>5739</v>
      </c>
      <c r="K216" s="257">
        <f t="shared" si="199"/>
        <v>5123</v>
      </c>
      <c r="L216" s="284" t="s">
        <v>68</v>
      </c>
      <c r="M216" s="284"/>
      <c r="N216" s="284"/>
      <c r="O216" s="284"/>
      <c r="P216" s="284"/>
      <c r="Q216" s="284"/>
      <c r="R216" s="284"/>
      <c r="S216" s="284"/>
      <c r="T216" s="284"/>
      <c r="U216" s="284"/>
      <c r="V216" s="133">
        <v>1525</v>
      </c>
      <c r="W216" s="296" t="s">
        <v>68</v>
      </c>
      <c r="X216" s="296"/>
      <c r="Y216" s="87">
        <v>2759</v>
      </c>
      <c r="Z216" s="297" t="s">
        <v>68</v>
      </c>
      <c r="AA216" s="297"/>
      <c r="AB216" s="86">
        <v>522</v>
      </c>
      <c r="AC216" s="296" t="s">
        <v>68</v>
      </c>
      <c r="AD216" s="296"/>
      <c r="AE216" s="87">
        <v>75</v>
      </c>
      <c r="AF216" s="297" t="s">
        <v>68</v>
      </c>
      <c r="AG216" s="297"/>
      <c r="AH216" s="86">
        <v>67</v>
      </c>
      <c r="AI216" s="296" t="s">
        <v>68</v>
      </c>
      <c r="AJ216" s="296"/>
      <c r="AK216" s="87">
        <v>77</v>
      </c>
      <c r="AL216" s="297" t="s">
        <v>68</v>
      </c>
      <c r="AM216" s="297"/>
      <c r="AN216" s="86">
        <v>52</v>
      </c>
      <c r="AO216" s="296" t="s">
        <v>68</v>
      </c>
      <c r="AP216" s="296"/>
      <c r="AQ216" s="87">
        <v>46</v>
      </c>
      <c r="AR216" s="297" t="s">
        <v>68</v>
      </c>
      <c r="AS216" s="297"/>
      <c r="AT216" s="86">
        <v>74</v>
      </c>
      <c r="AU216" s="296" t="s">
        <v>68</v>
      </c>
      <c r="AV216" s="296"/>
      <c r="AW216" s="87">
        <v>448</v>
      </c>
      <c r="AX216" s="297" t="s">
        <v>68</v>
      </c>
      <c r="AY216" s="297"/>
      <c r="AZ216" s="89">
        <v>60</v>
      </c>
      <c r="BA216" s="296" t="s">
        <v>68</v>
      </c>
      <c r="BB216" s="296"/>
      <c r="BC216" s="90">
        <v>34</v>
      </c>
      <c r="BD216" s="298" t="s">
        <v>68</v>
      </c>
      <c r="BE216" s="298"/>
      <c r="BF216" s="56" t="s">
        <v>484</v>
      </c>
      <c r="BG216" s="43" t="s">
        <v>624</v>
      </c>
      <c r="BH216" s="44" t="s">
        <v>51</v>
      </c>
      <c r="BI216" s="44" t="s">
        <v>52</v>
      </c>
      <c r="BJ216" s="44" t="s">
        <v>53</v>
      </c>
    </row>
    <row r="217" spans="1:62" ht="38.25" x14ac:dyDescent="0.2">
      <c r="A217" s="35">
        <v>7</v>
      </c>
      <c r="B217" s="35" t="s">
        <v>636</v>
      </c>
      <c r="C217" s="70" t="s">
        <v>637</v>
      </c>
      <c r="D217" s="81">
        <v>91014847</v>
      </c>
      <c r="E217" s="35" t="s">
        <v>67</v>
      </c>
      <c r="F217" s="35">
        <v>15</v>
      </c>
      <c r="G217" s="255">
        <f t="shared" si="200"/>
        <v>4749</v>
      </c>
      <c r="H217" s="256">
        <f t="shared" si="196"/>
        <v>281</v>
      </c>
      <c r="I217" s="257">
        <f t="shared" si="197"/>
        <v>1583</v>
      </c>
      <c r="J217" s="257">
        <f t="shared" si="198"/>
        <v>1583</v>
      </c>
      <c r="K217" s="257">
        <f t="shared" si="199"/>
        <v>1302</v>
      </c>
      <c r="L217" s="284" t="s">
        <v>68</v>
      </c>
      <c r="M217" s="284"/>
      <c r="N217" s="284"/>
      <c r="O217" s="284"/>
      <c r="P217" s="284"/>
      <c r="Q217" s="284"/>
      <c r="R217" s="284"/>
      <c r="S217" s="284"/>
      <c r="T217" s="284"/>
      <c r="U217" s="284"/>
      <c r="V217" s="133">
        <v>350</v>
      </c>
      <c r="W217" s="296" t="s">
        <v>68</v>
      </c>
      <c r="X217" s="296"/>
      <c r="Y217" s="87">
        <v>497</v>
      </c>
      <c r="Z217" s="297" t="s">
        <v>68</v>
      </c>
      <c r="AA217" s="297"/>
      <c r="AB217" s="86">
        <v>110</v>
      </c>
      <c r="AC217" s="296" t="s">
        <v>68</v>
      </c>
      <c r="AD217" s="296"/>
      <c r="AE217" s="87">
        <v>94</v>
      </c>
      <c r="AF217" s="297" t="s">
        <v>68</v>
      </c>
      <c r="AG217" s="297"/>
      <c r="AH217" s="86">
        <v>110</v>
      </c>
      <c r="AI217" s="296" t="s">
        <v>68</v>
      </c>
      <c r="AJ217" s="296"/>
      <c r="AK217" s="87">
        <v>95</v>
      </c>
      <c r="AL217" s="297" t="s">
        <v>68</v>
      </c>
      <c r="AM217" s="297"/>
      <c r="AN217" s="86">
        <v>25</v>
      </c>
      <c r="AO217" s="296" t="s">
        <v>68</v>
      </c>
      <c r="AP217" s="296"/>
      <c r="AQ217" s="87">
        <v>21</v>
      </c>
      <c r="AR217" s="297" t="s">
        <v>68</v>
      </c>
      <c r="AS217" s="297"/>
      <c r="AT217" s="86">
        <v>28</v>
      </c>
      <c r="AU217" s="296" t="s">
        <v>68</v>
      </c>
      <c r="AV217" s="296"/>
      <c r="AW217" s="87">
        <v>47</v>
      </c>
      <c r="AX217" s="297" t="s">
        <v>68</v>
      </c>
      <c r="AY217" s="297"/>
      <c r="AZ217" s="89">
        <v>172</v>
      </c>
      <c r="BA217" s="296" t="s">
        <v>68</v>
      </c>
      <c r="BB217" s="296"/>
      <c r="BC217" s="90">
        <v>34</v>
      </c>
      <c r="BD217" s="298" t="s">
        <v>68</v>
      </c>
      <c r="BE217" s="298"/>
      <c r="BF217" s="56" t="s">
        <v>484</v>
      </c>
      <c r="BG217" s="43" t="s">
        <v>624</v>
      </c>
      <c r="BH217" s="44" t="s">
        <v>51</v>
      </c>
      <c r="BI217" s="44" t="s">
        <v>52</v>
      </c>
      <c r="BJ217" s="44" t="s">
        <v>53</v>
      </c>
    </row>
    <row r="218" spans="1:62" ht="38.25" x14ac:dyDescent="0.2">
      <c r="A218" s="35">
        <v>8</v>
      </c>
      <c r="B218" s="35" t="s">
        <v>638</v>
      </c>
      <c r="C218" s="70" t="s">
        <v>639</v>
      </c>
      <c r="D218" s="81" t="s">
        <v>640</v>
      </c>
      <c r="E218" s="35" t="s">
        <v>67</v>
      </c>
      <c r="F218" s="35">
        <v>19</v>
      </c>
      <c r="G218" s="255">
        <f t="shared" si="200"/>
        <v>25566</v>
      </c>
      <c r="H218" s="256">
        <f t="shared" si="196"/>
        <v>5323</v>
      </c>
      <c r="I218" s="257">
        <f t="shared" si="197"/>
        <v>8522</v>
      </c>
      <c r="J218" s="257">
        <f t="shared" si="198"/>
        <v>8522</v>
      </c>
      <c r="K218" s="257">
        <f t="shared" si="199"/>
        <v>3199</v>
      </c>
      <c r="L218" s="284" t="s">
        <v>68</v>
      </c>
      <c r="M218" s="284"/>
      <c r="N218" s="284"/>
      <c r="O218" s="284"/>
      <c r="P218" s="284"/>
      <c r="Q218" s="284"/>
      <c r="R218" s="284"/>
      <c r="S218" s="284"/>
      <c r="T218" s="284"/>
      <c r="U218" s="284"/>
      <c r="V218" s="133">
        <v>1353</v>
      </c>
      <c r="W218" s="296" t="s">
        <v>68</v>
      </c>
      <c r="X218" s="296"/>
      <c r="Y218" s="87">
        <v>860</v>
      </c>
      <c r="Z218" s="297" t="s">
        <v>68</v>
      </c>
      <c r="AA218" s="297"/>
      <c r="AB218" s="86">
        <v>431</v>
      </c>
      <c r="AC218" s="296" t="s">
        <v>68</v>
      </c>
      <c r="AD218" s="296"/>
      <c r="AE218" s="87">
        <v>252</v>
      </c>
      <c r="AF218" s="297" t="s">
        <v>68</v>
      </c>
      <c r="AG218" s="297"/>
      <c r="AH218" s="86">
        <v>212</v>
      </c>
      <c r="AI218" s="296" t="s">
        <v>68</v>
      </c>
      <c r="AJ218" s="296"/>
      <c r="AK218" s="87">
        <v>51</v>
      </c>
      <c r="AL218" s="297" t="s">
        <v>68</v>
      </c>
      <c r="AM218" s="297"/>
      <c r="AN218" s="86">
        <v>17</v>
      </c>
      <c r="AO218" s="296" t="s">
        <v>68</v>
      </c>
      <c r="AP218" s="296"/>
      <c r="AQ218" s="87">
        <v>23</v>
      </c>
      <c r="AR218" s="297" t="s">
        <v>68</v>
      </c>
      <c r="AS218" s="297"/>
      <c r="AT218" s="86">
        <v>109</v>
      </c>
      <c r="AU218" s="296" t="s">
        <v>68</v>
      </c>
      <c r="AV218" s="296"/>
      <c r="AW218" s="87">
        <v>16</v>
      </c>
      <c r="AX218" s="297" t="s">
        <v>68</v>
      </c>
      <c r="AY218" s="297"/>
      <c r="AZ218" s="89">
        <v>2271</v>
      </c>
      <c r="BA218" s="296" t="s">
        <v>68</v>
      </c>
      <c r="BB218" s="296"/>
      <c r="BC218" s="90">
        <v>2927</v>
      </c>
      <c r="BD218" s="298" t="s">
        <v>68</v>
      </c>
      <c r="BE218" s="298"/>
      <c r="BF218" s="56" t="s">
        <v>484</v>
      </c>
      <c r="BG218" s="43" t="s">
        <v>624</v>
      </c>
      <c r="BH218" s="44" t="s">
        <v>51</v>
      </c>
      <c r="BI218" s="44" t="s">
        <v>52</v>
      </c>
      <c r="BJ218" s="44" t="s">
        <v>53</v>
      </c>
    </row>
    <row r="219" spans="1:62" ht="38.25" x14ac:dyDescent="0.2">
      <c r="A219" s="35">
        <v>9</v>
      </c>
      <c r="B219" s="35" t="s">
        <v>641</v>
      </c>
      <c r="C219" s="70" t="s">
        <v>642</v>
      </c>
      <c r="D219" s="81">
        <v>96749954</v>
      </c>
      <c r="E219" s="35" t="s">
        <v>67</v>
      </c>
      <c r="F219" s="35">
        <v>15</v>
      </c>
      <c r="G219" s="255">
        <f t="shared" si="200"/>
        <v>13356</v>
      </c>
      <c r="H219" s="256">
        <f t="shared" si="196"/>
        <v>1285</v>
      </c>
      <c r="I219" s="257">
        <f t="shared" si="197"/>
        <v>4452</v>
      </c>
      <c r="J219" s="257">
        <f t="shared" si="198"/>
        <v>4452</v>
      </c>
      <c r="K219" s="257">
        <f t="shared" si="199"/>
        <v>3167</v>
      </c>
      <c r="L219" s="284" t="s">
        <v>68</v>
      </c>
      <c r="M219" s="284"/>
      <c r="N219" s="284"/>
      <c r="O219" s="284"/>
      <c r="P219" s="284"/>
      <c r="Q219" s="284"/>
      <c r="R219" s="284"/>
      <c r="S219" s="284"/>
      <c r="T219" s="284"/>
      <c r="U219" s="284"/>
      <c r="V219" s="133">
        <v>478</v>
      </c>
      <c r="W219" s="296" t="s">
        <v>68</v>
      </c>
      <c r="X219" s="296"/>
      <c r="Y219" s="87">
        <v>943</v>
      </c>
      <c r="Z219" s="297" t="s">
        <v>68</v>
      </c>
      <c r="AA219" s="297"/>
      <c r="AB219" s="86">
        <v>726</v>
      </c>
      <c r="AC219" s="296" t="s">
        <v>68</v>
      </c>
      <c r="AD219" s="296"/>
      <c r="AE219" s="87">
        <v>477</v>
      </c>
      <c r="AF219" s="297" t="s">
        <v>68</v>
      </c>
      <c r="AG219" s="297"/>
      <c r="AH219" s="86">
        <v>290</v>
      </c>
      <c r="AI219" s="296" t="s">
        <v>68</v>
      </c>
      <c r="AJ219" s="296"/>
      <c r="AK219" s="87">
        <v>130</v>
      </c>
      <c r="AL219" s="297" t="s">
        <v>68</v>
      </c>
      <c r="AM219" s="297"/>
      <c r="AN219" s="86">
        <v>63</v>
      </c>
      <c r="AO219" s="296" t="s">
        <v>68</v>
      </c>
      <c r="AP219" s="296"/>
      <c r="AQ219" s="87">
        <v>60</v>
      </c>
      <c r="AR219" s="297" t="s">
        <v>68</v>
      </c>
      <c r="AS219" s="297"/>
      <c r="AT219" s="86">
        <v>101</v>
      </c>
      <c r="AU219" s="296" t="s">
        <v>68</v>
      </c>
      <c r="AV219" s="296"/>
      <c r="AW219" s="87">
        <v>96</v>
      </c>
      <c r="AX219" s="297" t="s">
        <v>68</v>
      </c>
      <c r="AY219" s="297"/>
      <c r="AZ219" s="89">
        <v>102</v>
      </c>
      <c r="BA219" s="296" t="s">
        <v>68</v>
      </c>
      <c r="BB219" s="296"/>
      <c r="BC219" s="90">
        <v>986</v>
      </c>
      <c r="BD219" s="298" t="s">
        <v>68</v>
      </c>
      <c r="BE219" s="298"/>
      <c r="BF219" s="56" t="s">
        <v>484</v>
      </c>
      <c r="BG219" s="43" t="s">
        <v>624</v>
      </c>
      <c r="BH219" s="44" t="s">
        <v>51</v>
      </c>
      <c r="BI219" s="44" t="s">
        <v>52</v>
      </c>
      <c r="BJ219" s="44" t="s">
        <v>53</v>
      </c>
    </row>
    <row r="220" spans="1:62" ht="38.25" x14ac:dyDescent="0.2">
      <c r="A220" s="35">
        <v>10</v>
      </c>
      <c r="B220" s="35" t="s">
        <v>643</v>
      </c>
      <c r="C220" s="70" t="s">
        <v>644</v>
      </c>
      <c r="D220" s="81">
        <v>96526816</v>
      </c>
      <c r="E220" s="35" t="s">
        <v>67</v>
      </c>
      <c r="F220" s="35">
        <v>15</v>
      </c>
      <c r="G220" s="255">
        <f>SUM(H220+I220+J220+K220)</f>
        <v>21477</v>
      </c>
      <c r="H220" s="256">
        <f t="shared" si="196"/>
        <v>2615</v>
      </c>
      <c r="I220" s="257">
        <f t="shared" si="197"/>
        <v>7159</v>
      </c>
      <c r="J220" s="257">
        <f t="shared" si="198"/>
        <v>7159</v>
      </c>
      <c r="K220" s="257">
        <f t="shared" si="199"/>
        <v>4544</v>
      </c>
      <c r="L220" s="284" t="s">
        <v>68</v>
      </c>
      <c r="M220" s="284"/>
      <c r="N220" s="284"/>
      <c r="O220" s="284"/>
      <c r="P220" s="284"/>
      <c r="Q220" s="284"/>
      <c r="R220" s="284"/>
      <c r="S220" s="284"/>
      <c r="T220" s="284"/>
      <c r="U220" s="284"/>
      <c r="V220" s="133">
        <v>2143</v>
      </c>
      <c r="W220" s="296" t="s">
        <v>68</v>
      </c>
      <c r="X220" s="296"/>
      <c r="Y220" s="87">
        <v>1078</v>
      </c>
      <c r="Z220" s="297" t="s">
        <v>68</v>
      </c>
      <c r="AA220" s="297"/>
      <c r="AB220" s="86">
        <v>311</v>
      </c>
      <c r="AC220" s="296" t="s">
        <v>68</v>
      </c>
      <c r="AD220" s="296"/>
      <c r="AE220" s="87">
        <v>257</v>
      </c>
      <c r="AF220" s="297" t="s">
        <v>68</v>
      </c>
      <c r="AG220" s="297"/>
      <c r="AH220" s="86">
        <v>441</v>
      </c>
      <c r="AI220" s="296" t="s">
        <v>68</v>
      </c>
      <c r="AJ220" s="296"/>
      <c r="AK220" s="87">
        <v>160</v>
      </c>
      <c r="AL220" s="297" t="s">
        <v>68</v>
      </c>
      <c r="AM220" s="297"/>
      <c r="AN220" s="86">
        <v>111</v>
      </c>
      <c r="AO220" s="296" t="s">
        <v>68</v>
      </c>
      <c r="AP220" s="296"/>
      <c r="AQ220" s="87">
        <v>43</v>
      </c>
      <c r="AR220" s="297" t="s">
        <v>68</v>
      </c>
      <c r="AS220" s="297"/>
      <c r="AT220" s="86">
        <v>125</v>
      </c>
      <c r="AU220" s="296" t="s">
        <v>68</v>
      </c>
      <c r="AV220" s="296"/>
      <c r="AW220" s="87">
        <v>267</v>
      </c>
      <c r="AX220" s="297" t="s">
        <v>68</v>
      </c>
      <c r="AY220" s="297"/>
      <c r="AZ220" s="89">
        <v>1241</v>
      </c>
      <c r="BA220" s="296" t="s">
        <v>68</v>
      </c>
      <c r="BB220" s="296"/>
      <c r="BC220" s="90">
        <v>982</v>
      </c>
      <c r="BD220" s="298" t="s">
        <v>68</v>
      </c>
      <c r="BE220" s="298"/>
      <c r="BF220" s="56" t="s">
        <v>484</v>
      </c>
      <c r="BG220" s="43" t="s">
        <v>624</v>
      </c>
      <c r="BH220" s="44" t="s">
        <v>51</v>
      </c>
      <c r="BI220" s="44" t="s">
        <v>52</v>
      </c>
      <c r="BJ220" s="44" t="s">
        <v>53</v>
      </c>
    </row>
    <row r="221" spans="1:62" ht="38.25" x14ac:dyDescent="0.2">
      <c r="A221" s="35">
        <v>11</v>
      </c>
      <c r="B221" s="35" t="s">
        <v>645</v>
      </c>
      <c r="C221" s="70" t="s">
        <v>646</v>
      </c>
      <c r="D221" s="81" t="s">
        <v>647</v>
      </c>
      <c r="E221" s="35" t="s">
        <v>67</v>
      </c>
      <c r="F221" s="35">
        <v>24</v>
      </c>
      <c r="G221" s="255">
        <f t="shared" si="200"/>
        <v>15327</v>
      </c>
      <c r="H221" s="256">
        <f t="shared" si="196"/>
        <v>439</v>
      </c>
      <c r="I221" s="257">
        <f t="shared" si="197"/>
        <v>5109</v>
      </c>
      <c r="J221" s="257">
        <f t="shared" si="198"/>
        <v>5109</v>
      </c>
      <c r="K221" s="257">
        <f t="shared" si="199"/>
        <v>4670</v>
      </c>
      <c r="L221" s="284" t="s">
        <v>68</v>
      </c>
      <c r="M221" s="284"/>
      <c r="N221" s="284"/>
      <c r="O221" s="284"/>
      <c r="P221" s="284"/>
      <c r="Q221" s="284"/>
      <c r="R221" s="284"/>
      <c r="S221" s="284"/>
      <c r="T221" s="284"/>
      <c r="U221" s="284"/>
      <c r="V221" s="133">
        <v>3100</v>
      </c>
      <c r="W221" s="296" t="s">
        <v>68</v>
      </c>
      <c r="X221" s="296"/>
      <c r="Y221" s="87">
        <v>1245</v>
      </c>
      <c r="Z221" s="297" t="s">
        <v>68</v>
      </c>
      <c r="AA221" s="297"/>
      <c r="AB221" s="86">
        <v>205</v>
      </c>
      <c r="AC221" s="296" t="s">
        <v>68</v>
      </c>
      <c r="AD221" s="296"/>
      <c r="AE221" s="87">
        <v>49</v>
      </c>
      <c r="AF221" s="297" t="s">
        <v>68</v>
      </c>
      <c r="AG221" s="297"/>
      <c r="AH221" s="86">
        <v>7</v>
      </c>
      <c r="AI221" s="296" t="s">
        <v>68</v>
      </c>
      <c r="AJ221" s="296"/>
      <c r="AK221" s="87">
        <v>3</v>
      </c>
      <c r="AL221" s="297" t="s">
        <v>68</v>
      </c>
      <c r="AM221" s="297"/>
      <c r="AN221" s="86">
        <v>56</v>
      </c>
      <c r="AO221" s="296" t="s">
        <v>68</v>
      </c>
      <c r="AP221" s="296"/>
      <c r="AQ221" s="87">
        <v>5</v>
      </c>
      <c r="AR221" s="297" t="s">
        <v>68</v>
      </c>
      <c r="AS221" s="297"/>
      <c r="AT221" s="86">
        <v>20</v>
      </c>
      <c r="AU221" s="296" t="s">
        <v>68</v>
      </c>
      <c r="AV221" s="296"/>
      <c r="AW221" s="87">
        <v>227</v>
      </c>
      <c r="AX221" s="297" t="s">
        <v>68</v>
      </c>
      <c r="AY221" s="297"/>
      <c r="AZ221" s="89">
        <v>179</v>
      </c>
      <c r="BA221" s="296" t="s">
        <v>68</v>
      </c>
      <c r="BB221" s="296"/>
      <c r="BC221" s="90">
        <v>13</v>
      </c>
      <c r="BD221" s="298" t="s">
        <v>68</v>
      </c>
      <c r="BE221" s="298"/>
      <c r="BF221" s="56" t="s">
        <v>484</v>
      </c>
      <c r="BG221" s="43" t="s">
        <v>624</v>
      </c>
      <c r="BH221" s="44" t="s">
        <v>51</v>
      </c>
      <c r="BI221" s="44" t="s">
        <v>52</v>
      </c>
      <c r="BJ221" s="44" t="s">
        <v>53</v>
      </c>
    </row>
    <row r="222" spans="1:62" ht="38.25" x14ac:dyDescent="0.2">
      <c r="A222" s="35">
        <v>12</v>
      </c>
      <c r="B222" s="35" t="s">
        <v>648</v>
      </c>
      <c r="C222" s="70" t="s">
        <v>649</v>
      </c>
      <c r="D222" s="81">
        <v>92479734</v>
      </c>
      <c r="E222" s="35" t="s">
        <v>67</v>
      </c>
      <c r="F222" s="49">
        <v>5</v>
      </c>
      <c r="G222" s="255">
        <f t="shared" si="200"/>
        <v>714</v>
      </c>
      <c r="H222" s="256">
        <f t="shared" si="196"/>
        <v>96</v>
      </c>
      <c r="I222" s="257">
        <f t="shared" si="197"/>
        <v>238</v>
      </c>
      <c r="J222" s="257">
        <f t="shared" si="198"/>
        <v>238</v>
      </c>
      <c r="K222" s="257">
        <f t="shared" si="199"/>
        <v>142</v>
      </c>
      <c r="L222" s="284" t="s">
        <v>68</v>
      </c>
      <c r="M222" s="284"/>
      <c r="N222" s="284"/>
      <c r="O222" s="284"/>
      <c r="P222" s="284"/>
      <c r="Q222" s="284"/>
      <c r="R222" s="284"/>
      <c r="S222" s="284"/>
      <c r="T222" s="284"/>
      <c r="U222" s="284"/>
      <c r="V222" s="133">
        <v>29</v>
      </c>
      <c r="W222" s="296" t="s">
        <v>68</v>
      </c>
      <c r="X222" s="296"/>
      <c r="Y222" s="87">
        <v>16</v>
      </c>
      <c r="Z222" s="297" t="s">
        <v>68</v>
      </c>
      <c r="AA222" s="297"/>
      <c r="AB222" s="86">
        <v>11</v>
      </c>
      <c r="AC222" s="296" t="s">
        <v>68</v>
      </c>
      <c r="AD222" s="296"/>
      <c r="AE222" s="87">
        <v>11</v>
      </c>
      <c r="AF222" s="297" t="s">
        <v>68</v>
      </c>
      <c r="AG222" s="297"/>
      <c r="AH222" s="86">
        <v>11</v>
      </c>
      <c r="AI222" s="296" t="s">
        <v>68</v>
      </c>
      <c r="AJ222" s="296"/>
      <c r="AK222" s="87">
        <v>52</v>
      </c>
      <c r="AL222" s="297" t="s">
        <v>68</v>
      </c>
      <c r="AM222" s="297"/>
      <c r="AN222" s="86">
        <v>7</v>
      </c>
      <c r="AO222" s="296" t="s">
        <v>68</v>
      </c>
      <c r="AP222" s="296"/>
      <c r="AQ222" s="87">
        <v>5</v>
      </c>
      <c r="AR222" s="297" t="s">
        <v>68</v>
      </c>
      <c r="AS222" s="297"/>
      <c r="AT222" s="86">
        <v>25</v>
      </c>
      <c r="AU222" s="296" t="s">
        <v>68</v>
      </c>
      <c r="AV222" s="296"/>
      <c r="AW222" s="87">
        <v>4</v>
      </c>
      <c r="AX222" s="297" t="s">
        <v>68</v>
      </c>
      <c r="AY222" s="297"/>
      <c r="AZ222" s="89">
        <v>4</v>
      </c>
      <c r="BA222" s="296" t="s">
        <v>68</v>
      </c>
      <c r="BB222" s="296"/>
      <c r="BC222" s="90">
        <v>63</v>
      </c>
      <c r="BD222" s="298" t="s">
        <v>68</v>
      </c>
      <c r="BE222" s="298"/>
      <c r="BF222" s="56" t="s">
        <v>484</v>
      </c>
      <c r="BG222" s="43" t="s">
        <v>624</v>
      </c>
      <c r="BH222" s="44" t="s">
        <v>51</v>
      </c>
      <c r="BI222" s="44" t="s">
        <v>52</v>
      </c>
      <c r="BJ222" s="44" t="s">
        <v>53</v>
      </c>
    </row>
    <row r="223" spans="1:62" ht="38.25" x14ac:dyDescent="0.2">
      <c r="A223" s="35">
        <v>13</v>
      </c>
      <c r="B223" s="35" t="s">
        <v>650</v>
      </c>
      <c r="C223" s="70" t="s">
        <v>651</v>
      </c>
      <c r="D223" s="81">
        <v>71241628</v>
      </c>
      <c r="E223" s="35" t="s">
        <v>67</v>
      </c>
      <c r="F223" s="35">
        <v>15</v>
      </c>
      <c r="G223" s="255">
        <f t="shared" si="200"/>
        <v>2976</v>
      </c>
      <c r="H223" s="256">
        <f t="shared" si="196"/>
        <v>376</v>
      </c>
      <c r="I223" s="257">
        <f t="shared" si="197"/>
        <v>992</v>
      </c>
      <c r="J223" s="257">
        <f t="shared" si="198"/>
        <v>992</v>
      </c>
      <c r="K223" s="257">
        <f t="shared" si="199"/>
        <v>616</v>
      </c>
      <c r="L223" s="284" t="s">
        <v>68</v>
      </c>
      <c r="M223" s="284"/>
      <c r="N223" s="284"/>
      <c r="O223" s="284"/>
      <c r="P223" s="284"/>
      <c r="Q223" s="284"/>
      <c r="R223" s="284"/>
      <c r="S223" s="284"/>
      <c r="T223" s="284"/>
      <c r="U223" s="284"/>
      <c r="V223" s="133">
        <v>39</v>
      </c>
      <c r="W223" s="296" t="s">
        <v>68</v>
      </c>
      <c r="X223" s="296"/>
      <c r="Y223" s="87">
        <v>64</v>
      </c>
      <c r="Z223" s="297" t="s">
        <v>68</v>
      </c>
      <c r="AA223" s="297"/>
      <c r="AB223" s="86">
        <v>94</v>
      </c>
      <c r="AC223" s="296" t="s">
        <v>68</v>
      </c>
      <c r="AD223" s="296"/>
      <c r="AE223" s="87">
        <v>90</v>
      </c>
      <c r="AF223" s="297" t="s">
        <v>68</v>
      </c>
      <c r="AG223" s="297"/>
      <c r="AH223" s="86">
        <v>120</v>
      </c>
      <c r="AI223" s="296" t="s">
        <v>68</v>
      </c>
      <c r="AJ223" s="296"/>
      <c r="AK223" s="87">
        <v>80</v>
      </c>
      <c r="AL223" s="297" t="s">
        <v>68</v>
      </c>
      <c r="AM223" s="297"/>
      <c r="AN223" s="86">
        <v>35</v>
      </c>
      <c r="AO223" s="296" t="s">
        <v>68</v>
      </c>
      <c r="AP223" s="296"/>
      <c r="AQ223" s="87">
        <v>94</v>
      </c>
      <c r="AR223" s="297" t="s">
        <v>68</v>
      </c>
      <c r="AS223" s="297"/>
      <c r="AT223" s="86">
        <v>52</v>
      </c>
      <c r="AU223" s="296" t="s">
        <v>68</v>
      </c>
      <c r="AV223" s="296"/>
      <c r="AW223" s="87">
        <v>30</v>
      </c>
      <c r="AX223" s="297" t="s">
        <v>68</v>
      </c>
      <c r="AY223" s="297"/>
      <c r="AZ223" s="89">
        <v>170</v>
      </c>
      <c r="BA223" s="296" t="s">
        <v>68</v>
      </c>
      <c r="BB223" s="296"/>
      <c r="BC223" s="90">
        <v>124</v>
      </c>
      <c r="BD223" s="298" t="s">
        <v>68</v>
      </c>
      <c r="BE223" s="298"/>
      <c r="BF223" s="56" t="s">
        <v>484</v>
      </c>
      <c r="BG223" s="43" t="s">
        <v>624</v>
      </c>
      <c r="BH223" s="44" t="s">
        <v>51</v>
      </c>
      <c r="BI223" s="44" t="s">
        <v>52</v>
      </c>
      <c r="BJ223" s="44" t="s">
        <v>53</v>
      </c>
    </row>
    <row r="224" spans="1:62" ht="38.25" x14ac:dyDescent="0.2">
      <c r="A224" s="35">
        <v>14</v>
      </c>
      <c r="B224" s="35" t="s">
        <v>652</v>
      </c>
      <c r="C224" s="70" t="s">
        <v>653</v>
      </c>
      <c r="D224" s="81">
        <v>71149390</v>
      </c>
      <c r="E224" s="35" t="s">
        <v>67</v>
      </c>
      <c r="F224" s="35">
        <v>15</v>
      </c>
      <c r="G224" s="255">
        <f t="shared" si="200"/>
        <v>10983</v>
      </c>
      <c r="H224" s="256">
        <f t="shared" si="196"/>
        <v>744</v>
      </c>
      <c r="I224" s="257">
        <f t="shared" si="197"/>
        <v>3661</v>
      </c>
      <c r="J224" s="257">
        <f t="shared" si="198"/>
        <v>3661</v>
      </c>
      <c r="K224" s="257">
        <f t="shared" si="199"/>
        <v>2917</v>
      </c>
      <c r="L224" s="284" t="s">
        <v>68</v>
      </c>
      <c r="M224" s="284"/>
      <c r="N224" s="284"/>
      <c r="O224" s="284"/>
      <c r="P224" s="284"/>
      <c r="Q224" s="284"/>
      <c r="R224" s="284"/>
      <c r="S224" s="284"/>
      <c r="T224" s="284"/>
      <c r="U224" s="284"/>
      <c r="V224" s="133">
        <v>768</v>
      </c>
      <c r="W224" s="296" t="s">
        <v>68</v>
      </c>
      <c r="X224" s="296"/>
      <c r="Y224" s="87">
        <v>467</v>
      </c>
      <c r="Z224" s="297" t="s">
        <v>68</v>
      </c>
      <c r="AA224" s="297"/>
      <c r="AB224" s="86">
        <v>894</v>
      </c>
      <c r="AC224" s="296" t="s">
        <v>68</v>
      </c>
      <c r="AD224" s="296"/>
      <c r="AE224" s="87">
        <v>495</v>
      </c>
      <c r="AF224" s="297" t="s">
        <v>68</v>
      </c>
      <c r="AG224" s="297"/>
      <c r="AH224" s="86">
        <v>41</v>
      </c>
      <c r="AI224" s="296" t="s">
        <v>68</v>
      </c>
      <c r="AJ224" s="296"/>
      <c r="AK224" s="87">
        <v>69</v>
      </c>
      <c r="AL224" s="297" t="s">
        <v>68</v>
      </c>
      <c r="AM224" s="297"/>
      <c r="AN224" s="86">
        <v>87</v>
      </c>
      <c r="AO224" s="296" t="s">
        <v>68</v>
      </c>
      <c r="AP224" s="296"/>
      <c r="AQ224" s="87">
        <v>96</v>
      </c>
      <c r="AR224" s="297" t="s">
        <v>68</v>
      </c>
      <c r="AS224" s="297"/>
      <c r="AT224" s="86">
        <v>98</v>
      </c>
      <c r="AU224" s="296" t="s">
        <v>68</v>
      </c>
      <c r="AV224" s="296"/>
      <c r="AW224" s="87">
        <v>85</v>
      </c>
      <c r="AX224" s="297" t="s">
        <v>68</v>
      </c>
      <c r="AY224" s="297"/>
      <c r="AZ224" s="89">
        <v>95</v>
      </c>
      <c r="BA224" s="296" t="s">
        <v>68</v>
      </c>
      <c r="BB224" s="296"/>
      <c r="BC224" s="90">
        <v>466</v>
      </c>
      <c r="BD224" s="298" t="s">
        <v>68</v>
      </c>
      <c r="BE224" s="298"/>
      <c r="BF224" s="56" t="s">
        <v>484</v>
      </c>
      <c r="BG224" s="43" t="s">
        <v>624</v>
      </c>
      <c r="BH224" s="44" t="s">
        <v>51</v>
      </c>
      <c r="BI224" s="44" t="s">
        <v>52</v>
      </c>
      <c r="BJ224" s="44" t="s">
        <v>53</v>
      </c>
    </row>
    <row r="225" spans="1:62" ht="38.25" x14ac:dyDescent="0.2">
      <c r="A225" s="35">
        <v>15</v>
      </c>
      <c r="B225" s="35" t="s">
        <v>654</v>
      </c>
      <c r="C225" s="70" t="s">
        <v>655</v>
      </c>
      <c r="D225" s="81" t="s">
        <v>656</v>
      </c>
      <c r="E225" s="35" t="s">
        <v>67</v>
      </c>
      <c r="F225" s="35">
        <v>24</v>
      </c>
      <c r="G225" s="255">
        <f t="shared" si="200"/>
        <v>32145</v>
      </c>
      <c r="H225" s="256">
        <f t="shared" si="196"/>
        <v>1855</v>
      </c>
      <c r="I225" s="257">
        <f t="shared" si="197"/>
        <v>10715</v>
      </c>
      <c r="J225" s="257">
        <f t="shared" si="198"/>
        <v>10715</v>
      </c>
      <c r="K225" s="257">
        <f t="shared" si="199"/>
        <v>8860</v>
      </c>
      <c r="L225" s="284" t="s">
        <v>68</v>
      </c>
      <c r="M225" s="284"/>
      <c r="N225" s="284"/>
      <c r="O225" s="284"/>
      <c r="P225" s="284"/>
      <c r="Q225" s="284"/>
      <c r="R225" s="284"/>
      <c r="S225" s="284"/>
      <c r="T225" s="284"/>
      <c r="U225" s="284"/>
      <c r="V225" s="133">
        <v>2806</v>
      </c>
      <c r="W225" s="296" t="s">
        <v>68</v>
      </c>
      <c r="X225" s="296"/>
      <c r="Y225" s="87">
        <v>3076</v>
      </c>
      <c r="Z225" s="297" t="s">
        <v>68</v>
      </c>
      <c r="AA225" s="297"/>
      <c r="AB225" s="86">
        <v>1331</v>
      </c>
      <c r="AC225" s="296" t="s">
        <v>68</v>
      </c>
      <c r="AD225" s="296"/>
      <c r="AE225" s="87">
        <v>645</v>
      </c>
      <c r="AF225" s="297" t="s">
        <v>68</v>
      </c>
      <c r="AG225" s="297"/>
      <c r="AH225" s="86">
        <v>775</v>
      </c>
      <c r="AI225" s="296" t="s">
        <v>68</v>
      </c>
      <c r="AJ225" s="296"/>
      <c r="AK225" s="87">
        <v>204</v>
      </c>
      <c r="AL225" s="297" t="s">
        <v>68</v>
      </c>
      <c r="AM225" s="297"/>
      <c r="AN225" s="86">
        <v>14</v>
      </c>
      <c r="AO225" s="296" t="s">
        <v>68</v>
      </c>
      <c r="AP225" s="296"/>
      <c r="AQ225" s="87">
        <v>9</v>
      </c>
      <c r="AR225" s="297" t="s">
        <v>68</v>
      </c>
      <c r="AS225" s="297"/>
      <c r="AT225" s="86">
        <v>15</v>
      </c>
      <c r="AU225" s="296" t="s">
        <v>68</v>
      </c>
      <c r="AV225" s="296"/>
      <c r="AW225" s="87">
        <v>940</v>
      </c>
      <c r="AX225" s="297" t="s">
        <v>68</v>
      </c>
      <c r="AY225" s="297"/>
      <c r="AZ225" s="89">
        <v>424</v>
      </c>
      <c r="BA225" s="296" t="s">
        <v>68</v>
      </c>
      <c r="BB225" s="296"/>
      <c r="BC225" s="90">
        <v>476</v>
      </c>
      <c r="BD225" s="298" t="s">
        <v>68</v>
      </c>
      <c r="BE225" s="298"/>
      <c r="BF225" s="56" t="s">
        <v>484</v>
      </c>
      <c r="BG225" s="43" t="s">
        <v>624</v>
      </c>
      <c r="BH225" s="44" t="s">
        <v>51</v>
      </c>
      <c r="BI225" s="44" t="s">
        <v>52</v>
      </c>
      <c r="BJ225" s="44" t="s">
        <v>53</v>
      </c>
    </row>
    <row r="226" spans="1:62" ht="38.25" x14ac:dyDescent="0.2">
      <c r="A226" s="35">
        <v>16</v>
      </c>
      <c r="B226" s="35" t="s">
        <v>657</v>
      </c>
      <c r="C226" s="70" t="s">
        <v>658</v>
      </c>
      <c r="D226" s="81">
        <v>94150913</v>
      </c>
      <c r="E226" s="35" t="s">
        <v>67</v>
      </c>
      <c r="F226" s="35">
        <v>15</v>
      </c>
      <c r="G226" s="255">
        <f>SUM(H226+I226+J226+K226)</f>
        <v>6858</v>
      </c>
      <c r="H226" s="256">
        <f t="shared" si="196"/>
        <v>249</v>
      </c>
      <c r="I226" s="257">
        <f t="shared" si="197"/>
        <v>2286</v>
      </c>
      <c r="J226" s="257">
        <f t="shared" si="198"/>
        <v>2286</v>
      </c>
      <c r="K226" s="257">
        <f t="shared" si="199"/>
        <v>2037</v>
      </c>
      <c r="L226" s="284" t="s">
        <v>68</v>
      </c>
      <c r="M226" s="284"/>
      <c r="N226" s="284"/>
      <c r="O226" s="284"/>
      <c r="P226" s="284"/>
      <c r="Q226" s="284"/>
      <c r="R226" s="284"/>
      <c r="S226" s="284"/>
      <c r="T226" s="284"/>
      <c r="U226" s="284"/>
      <c r="V226" s="133">
        <v>180</v>
      </c>
      <c r="W226" s="296" t="s">
        <v>68</v>
      </c>
      <c r="X226" s="296"/>
      <c r="Y226" s="87">
        <v>425</v>
      </c>
      <c r="Z226" s="297" t="s">
        <v>68</v>
      </c>
      <c r="AA226" s="297"/>
      <c r="AB226" s="86">
        <v>567</v>
      </c>
      <c r="AC226" s="296" t="s">
        <v>68</v>
      </c>
      <c r="AD226" s="296"/>
      <c r="AE226" s="87">
        <v>535</v>
      </c>
      <c r="AF226" s="297" t="s">
        <v>68</v>
      </c>
      <c r="AG226" s="297"/>
      <c r="AH226" s="86">
        <v>228</v>
      </c>
      <c r="AI226" s="296" t="s">
        <v>68</v>
      </c>
      <c r="AJ226" s="296"/>
      <c r="AK226" s="87">
        <v>57</v>
      </c>
      <c r="AL226" s="297" t="s">
        <v>68</v>
      </c>
      <c r="AM226" s="297"/>
      <c r="AN226" s="86">
        <v>25</v>
      </c>
      <c r="AO226" s="296" t="s">
        <v>68</v>
      </c>
      <c r="AP226" s="296"/>
      <c r="AQ226" s="87">
        <v>20</v>
      </c>
      <c r="AR226" s="297" t="s">
        <v>68</v>
      </c>
      <c r="AS226" s="297"/>
      <c r="AT226" s="86">
        <v>45</v>
      </c>
      <c r="AU226" s="296" t="s">
        <v>68</v>
      </c>
      <c r="AV226" s="296"/>
      <c r="AW226" s="87">
        <v>35</v>
      </c>
      <c r="AX226" s="297" t="s">
        <v>68</v>
      </c>
      <c r="AY226" s="297"/>
      <c r="AZ226" s="89">
        <v>74</v>
      </c>
      <c r="BA226" s="296" t="s">
        <v>68</v>
      </c>
      <c r="BB226" s="296"/>
      <c r="BC226" s="90">
        <v>95</v>
      </c>
      <c r="BD226" s="298" t="s">
        <v>68</v>
      </c>
      <c r="BE226" s="298"/>
      <c r="BF226" s="56" t="s">
        <v>484</v>
      </c>
      <c r="BG226" s="43" t="s">
        <v>624</v>
      </c>
      <c r="BH226" s="44" t="s">
        <v>51</v>
      </c>
      <c r="BI226" s="44" t="s">
        <v>52</v>
      </c>
      <c r="BJ226" s="44" t="s">
        <v>53</v>
      </c>
    </row>
    <row r="227" spans="1:62" s="93" customFormat="1" ht="38.25" x14ac:dyDescent="0.2">
      <c r="A227" s="35">
        <v>17</v>
      </c>
      <c r="B227" s="35" t="s">
        <v>659</v>
      </c>
      <c r="C227" s="38" t="s">
        <v>660</v>
      </c>
      <c r="D227" s="81">
        <v>25054718</v>
      </c>
      <c r="E227" s="35" t="s">
        <v>67</v>
      </c>
      <c r="F227" s="35">
        <v>5</v>
      </c>
      <c r="G227" s="255">
        <f t="shared" si="200"/>
        <v>729</v>
      </c>
      <c r="H227" s="256">
        <f t="shared" si="196"/>
        <v>69</v>
      </c>
      <c r="I227" s="257">
        <f t="shared" si="197"/>
        <v>243</v>
      </c>
      <c r="J227" s="257">
        <f t="shared" si="198"/>
        <v>243</v>
      </c>
      <c r="K227" s="257">
        <f t="shared" si="199"/>
        <v>174</v>
      </c>
      <c r="L227" s="284" t="s">
        <v>68</v>
      </c>
      <c r="M227" s="284"/>
      <c r="N227" s="284"/>
      <c r="O227" s="284"/>
      <c r="P227" s="284"/>
      <c r="Q227" s="284"/>
      <c r="R227" s="284"/>
      <c r="S227" s="284"/>
      <c r="T227" s="284"/>
      <c r="U227" s="284"/>
      <c r="V227" s="133">
        <v>12</v>
      </c>
      <c r="W227" s="296" t="s">
        <v>68</v>
      </c>
      <c r="X227" s="296"/>
      <c r="Y227" s="87">
        <v>5</v>
      </c>
      <c r="Z227" s="297" t="s">
        <v>68</v>
      </c>
      <c r="AA227" s="297"/>
      <c r="AB227" s="86">
        <v>5</v>
      </c>
      <c r="AC227" s="296" t="s">
        <v>68</v>
      </c>
      <c r="AD227" s="296"/>
      <c r="AE227" s="87">
        <v>8</v>
      </c>
      <c r="AF227" s="297" t="s">
        <v>68</v>
      </c>
      <c r="AG227" s="297"/>
      <c r="AH227" s="86">
        <v>57</v>
      </c>
      <c r="AI227" s="296" t="s">
        <v>68</v>
      </c>
      <c r="AJ227" s="296"/>
      <c r="AK227" s="87">
        <v>35</v>
      </c>
      <c r="AL227" s="297" t="s">
        <v>68</v>
      </c>
      <c r="AM227" s="297"/>
      <c r="AN227" s="86">
        <v>23</v>
      </c>
      <c r="AO227" s="296" t="s">
        <v>68</v>
      </c>
      <c r="AP227" s="296"/>
      <c r="AQ227" s="87">
        <v>29</v>
      </c>
      <c r="AR227" s="297" t="s">
        <v>68</v>
      </c>
      <c r="AS227" s="297"/>
      <c r="AT227" s="86">
        <v>26</v>
      </c>
      <c r="AU227" s="296" t="s">
        <v>68</v>
      </c>
      <c r="AV227" s="296"/>
      <c r="AW227" s="87">
        <v>20</v>
      </c>
      <c r="AX227" s="297" t="s">
        <v>68</v>
      </c>
      <c r="AY227" s="297"/>
      <c r="AZ227" s="89">
        <v>1</v>
      </c>
      <c r="BA227" s="296" t="s">
        <v>68</v>
      </c>
      <c r="BB227" s="296"/>
      <c r="BC227" s="90">
        <v>22</v>
      </c>
      <c r="BD227" s="298" t="s">
        <v>68</v>
      </c>
      <c r="BE227" s="298"/>
      <c r="BF227" s="56" t="s">
        <v>484</v>
      </c>
      <c r="BG227" s="43" t="s">
        <v>624</v>
      </c>
      <c r="BH227" s="44" t="s">
        <v>51</v>
      </c>
      <c r="BI227" s="44" t="s">
        <v>52</v>
      </c>
      <c r="BJ227" s="44" t="s">
        <v>53</v>
      </c>
    </row>
    <row r="228" spans="1:62" s="93" customFormat="1" ht="45" customHeight="1" x14ac:dyDescent="0.2">
      <c r="A228" s="35">
        <v>18</v>
      </c>
      <c r="B228" s="49" t="s">
        <v>661</v>
      </c>
      <c r="C228" s="38" t="s">
        <v>662</v>
      </c>
      <c r="D228" s="81">
        <v>96526165</v>
      </c>
      <c r="E228" s="35" t="s">
        <v>67</v>
      </c>
      <c r="F228" s="35">
        <v>5</v>
      </c>
      <c r="G228" s="255">
        <f t="shared" si="200"/>
        <v>17538</v>
      </c>
      <c r="H228" s="256">
        <f t="shared" si="196"/>
        <v>1160</v>
      </c>
      <c r="I228" s="257">
        <f t="shared" si="197"/>
        <v>5846</v>
      </c>
      <c r="J228" s="257">
        <f t="shared" si="198"/>
        <v>5846</v>
      </c>
      <c r="K228" s="257">
        <f t="shared" si="199"/>
        <v>4686</v>
      </c>
      <c r="L228" s="284" t="s">
        <v>68</v>
      </c>
      <c r="M228" s="284"/>
      <c r="N228" s="284"/>
      <c r="O228" s="284"/>
      <c r="P228" s="284"/>
      <c r="Q228" s="284"/>
      <c r="R228" s="284"/>
      <c r="S228" s="284"/>
      <c r="T228" s="284"/>
      <c r="U228" s="284"/>
      <c r="V228" s="133">
        <v>1250</v>
      </c>
      <c r="W228" s="299" t="s">
        <v>68</v>
      </c>
      <c r="X228" s="299"/>
      <c r="Y228" s="87">
        <v>1712</v>
      </c>
      <c r="Z228" s="300" t="s">
        <v>68</v>
      </c>
      <c r="AA228" s="300"/>
      <c r="AB228" s="86">
        <v>1102</v>
      </c>
      <c r="AC228" s="299" t="s">
        <v>68</v>
      </c>
      <c r="AD228" s="299"/>
      <c r="AE228" s="87">
        <v>465</v>
      </c>
      <c r="AF228" s="300" t="s">
        <v>68</v>
      </c>
      <c r="AG228" s="300"/>
      <c r="AH228" s="86">
        <v>132</v>
      </c>
      <c r="AI228" s="299" t="s">
        <v>68</v>
      </c>
      <c r="AJ228" s="299"/>
      <c r="AK228" s="87">
        <v>19</v>
      </c>
      <c r="AL228" s="300" t="s">
        <v>68</v>
      </c>
      <c r="AM228" s="300"/>
      <c r="AN228" s="86">
        <v>5</v>
      </c>
      <c r="AO228" s="299" t="s">
        <v>68</v>
      </c>
      <c r="AP228" s="299"/>
      <c r="AQ228" s="87">
        <v>1</v>
      </c>
      <c r="AR228" s="300" t="s">
        <v>68</v>
      </c>
      <c r="AS228" s="300"/>
      <c r="AT228" s="86">
        <v>75</v>
      </c>
      <c r="AU228" s="299" t="s">
        <v>68</v>
      </c>
      <c r="AV228" s="299"/>
      <c r="AW228" s="87">
        <v>50</v>
      </c>
      <c r="AX228" s="300" t="s">
        <v>68</v>
      </c>
      <c r="AY228" s="300"/>
      <c r="AZ228" s="94">
        <v>259</v>
      </c>
      <c r="BA228" s="299" t="s">
        <v>68</v>
      </c>
      <c r="BB228" s="299"/>
      <c r="BC228" s="95">
        <v>776</v>
      </c>
      <c r="BD228" s="300" t="s">
        <v>68</v>
      </c>
      <c r="BE228" s="300"/>
      <c r="BF228" s="56" t="s">
        <v>484</v>
      </c>
      <c r="BG228" s="43" t="s">
        <v>624</v>
      </c>
      <c r="BH228" s="44" t="s">
        <v>51</v>
      </c>
      <c r="BI228" s="44" t="s">
        <v>52</v>
      </c>
      <c r="BJ228" s="44" t="s">
        <v>53</v>
      </c>
    </row>
    <row r="229" spans="1:62" s="57" customFormat="1" ht="38.25" customHeight="1" x14ac:dyDescent="0.25">
      <c r="A229" s="35">
        <v>19</v>
      </c>
      <c r="B229" s="96" t="s">
        <v>663</v>
      </c>
      <c r="C229" s="97" t="s">
        <v>664</v>
      </c>
      <c r="D229" s="98" t="s">
        <v>665</v>
      </c>
      <c r="E229" s="99" t="s">
        <v>67</v>
      </c>
      <c r="F229" s="100">
        <v>15</v>
      </c>
      <c r="G229" s="255">
        <f t="shared" si="200"/>
        <v>21378</v>
      </c>
      <c r="H229" s="258">
        <f t="shared" si="196"/>
        <v>3029</v>
      </c>
      <c r="I229" s="257">
        <f t="shared" si="197"/>
        <v>7126</v>
      </c>
      <c r="J229" s="257">
        <f t="shared" si="198"/>
        <v>7126</v>
      </c>
      <c r="K229" s="257">
        <f t="shared" si="199"/>
        <v>4097</v>
      </c>
      <c r="L229" s="284" t="s">
        <v>68</v>
      </c>
      <c r="M229" s="284"/>
      <c r="N229" s="284"/>
      <c r="O229" s="284"/>
      <c r="P229" s="284"/>
      <c r="Q229" s="284"/>
      <c r="R229" s="284"/>
      <c r="S229" s="284"/>
      <c r="T229" s="284"/>
      <c r="U229" s="284"/>
      <c r="V229" s="273">
        <v>1304</v>
      </c>
      <c r="W229" s="301" t="s">
        <v>68</v>
      </c>
      <c r="X229" s="301"/>
      <c r="Y229" s="87">
        <v>1189</v>
      </c>
      <c r="Z229" s="297" t="s">
        <v>68</v>
      </c>
      <c r="AA229" s="297"/>
      <c r="AB229" s="86">
        <v>570</v>
      </c>
      <c r="AC229" s="301" t="s">
        <v>68</v>
      </c>
      <c r="AD229" s="301"/>
      <c r="AE229" s="102">
        <v>241</v>
      </c>
      <c r="AF229" s="297" t="s">
        <v>68</v>
      </c>
      <c r="AG229" s="297"/>
      <c r="AH229" s="101">
        <v>401</v>
      </c>
      <c r="AI229" s="301" t="s">
        <v>68</v>
      </c>
      <c r="AJ229" s="301"/>
      <c r="AK229" s="102">
        <v>281</v>
      </c>
      <c r="AL229" s="302" t="s">
        <v>68</v>
      </c>
      <c r="AM229" s="302"/>
      <c r="AN229" s="101">
        <v>55</v>
      </c>
      <c r="AO229" s="301" t="s">
        <v>68</v>
      </c>
      <c r="AP229" s="301"/>
      <c r="AQ229" s="102">
        <v>56</v>
      </c>
      <c r="AR229" s="302" t="s">
        <v>68</v>
      </c>
      <c r="AS229" s="302"/>
      <c r="AT229" s="101">
        <v>94</v>
      </c>
      <c r="AU229" s="301" t="s">
        <v>68</v>
      </c>
      <c r="AV229" s="301"/>
      <c r="AW229" s="102">
        <v>334</v>
      </c>
      <c r="AX229" s="302" t="s">
        <v>68</v>
      </c>
      <c r="AY229" s="302"/>
      <c r="AZ229" s="103">
        <v>1019</v>
      </c>
      <c r="BA229" s="301" t="s">
        <v>68</v>
      </c>
      <c r="BB229" s="301"/>
      <c r="BC229" s="104">
        <v>1582</v>
      </c>
      <c r="BD229" s="303" t="s">
        <v>68</v>
      </c>
      <c r="BE229" s="303"/>
      <c r="BF229" s="106" t="s">
        <v>484</v>
      </c>
      <c r="BG229" s="107" t="s">
        <v>624</v>
      </c>
      <c r="BH229" s="44" t="s">
        <v>51</v>
      </c>
      <c r="BI229" s="44" t="s">
        <v>52</v>
      </c>
      <c r="BJ229" s="44" t="s">
        <v>53</v>
      </c>
    </row>
    <row r="230" spans="1:62" s="37" customFormat="1" ht="39.75" customHeight="1" x14ac:dyDescent="0.25">
      <c r="A230" s="35">
        <v>20</v>
      </c>
      <c r="B230" s="108" t="s">
        <v>666</v>
      </c>
      <c r="C230" s="38" t="s">
        <v>667</v>
      </c>
      <c r="D230" s="39" t="s">
        <v>668</v>
      </c>
      <c r="E230" s="40" t="s">
        <v>67</v>
      </c>
      <c r="F230" s="41">
        <v>15</v>
      </c>
      <c r="G230" s="255">
        <f t="shared" si="200"/>
        <v>12516</v>
      </c>
      <c r="H230" s="257">
        <f t="shared" si="196"/>
        <v>1500</v>
      </c>
      <c r="I230" s="257">
        <f t="shared" si="197"/>
        <v>4172</v>
      </c>
      <c r="J230" s="257">
        <f t="shared" si="198"/>
        <v>4172</v>
      </c>
      <c r="K230" s="257">
        <f t="shared" si="199"/>
        <v>2672</v>
      </c>
      <c r="L230" s="284" t="s">
        <v>68</v>
      </c>
      <c r="M230" s="284"/>
      <c r="N230" s="284"/>
      <c r="O230" s="284"/>
      <c r="P230" s="284"/>
      <c r="Q230" s="284"/>
      <c r="R230" s="284"/>
      <c r="S230" s="284"/>
      <c r="T230" s="284"/>
      <c r="U230" s="284"/>
      <c r="V230" s="272">
        <v>610</v>
      </c>
      <c r="W230" s="304" t="s">
        <v>68</v>
      </c>
      <c r="X230" s="304"/>
      <c r="Y230" s="110">
        <v>750</v>
      </c>
      <c r="Z230" s="305" t="s">
        <v>68</v>
      </c>
      <c r="AA230" s="305"/>
      <c r="AB230" s="101">
        <v>604</v>
      </c>
      <c r="AC230" s="304" t="s">
        <v>68</v>
      </c>
      <c r="AD230" s="304"/>
      <c r="AE230" s="110">
        <v>248</v>
      </c>
      <c r="AF230" s="306" t="s">
        <v>68</v>
      </c>
      <c r="AG230" s="306"/>
      <c r="AH230" s="109">
        <v>84</v>
      </c>
      <c r="AI230" s="304" t="s">
        <v>68</v>
      </c>
      <c r="AJ230" s="304"/>
      <c r="AK230" s="110">
        <v>101</v>
      </c>
      <c r="AL230" s="305" t="s">
        <v>68</v>
      </c>
      <c r="AM230" s="305"/>
      <c r="AN230" s="109">
        <v>155</v>
      </c>
      <c r="AO230" s="304" t="s">
        <v>68</v>
      </c>
      <c r="AP230" s="304"/>
      <c r="AQ230" s="110">
        <v>120</v>
      </c>
      <c r="AR230" s="305" t="s">
        <v>68</v>
      </c>
      <c r="AS230" s="305"/>
      <c r="AT230" s="109">
        <v>105</v>
      </c>
      <c r="AU230" s="304" t="s">
        <v>68</v>
      </c>
      <c r="AV230" s="304"/>
      <c r="AW230" s="110">
        <v>170</v>
      </c>
      <c r="AX230" s="305" t="s">
        <v>68</v>
      </c>
      <c r="AY230" s="305"/>
      <c r="AZ230" s="111">
        <v>507</v>
      </c>
      <c r="BA230" s="304" t="s">
        <v>68</v>
      </c>
      <c r="BB230" s="304"/>
      <c r="BC230" s="112">
        <v>718</v>
      </c>
      <c r="BD230" s="307" t="s">
        <v>68</v>
      </c>
      <c r="BE230" s="307"/>
      <c r="BF230" s="56" t="s">
        <v>132</v>
      </c>
      <c r="BG230" s="43" t="s">
        <v>624</v>
      </c>
      <c r="BH230" s="44" t="s">
        <v>51</v>
      </c>
      <c r="BI230" s="44" t="s">
        <v>52</v>
      </c>
      <c r="BJ230" s="44" t="s">
        <v>53</v>
      </c>
    </row>
    <row r="231" spans="1:62" s="37" customFormat="1" ht="52.5" customHeight="1" x14ac:dyDescent="0.25">
      <c r="A231" s="35">
        <v>21</v>
      </c>
      <c r="B231" s="113" t="s">
        <v>669</v>
      </c>
      <c r="C231" s="114" t="s">
        <v>670</v>
      </c>
      <c r="D231" s="115" t="s">
        <v>671</v>
      </c>
      <c r="E231" s="116" t="s">
        <v>67</v>
      </c>
      <c r="F231" s="117">
        <v>17</v>
      </c>
      <c r="G231" s="255">
        <f>SUM(H231+I231+J231+K231)</f>
        <v>162000</v>
      </c>
      <c r="H231" s="257">
        <f t="shared" si="196"/>
        <v>18000</v>
      </c>
      <c r="I231" s="257">
        <f t="shared" si="197"/>
        <v>54000</v>
      </c>
      <c r="J231" s="257">
        <f t="shared" si="198"/>
        <v>54000</v>
      </c>
      <c r="K231" s="257">
        <f t="shared" si="199"/>
        <v>36000</v>
      </c>
      <c r="L231" s="284" t="s">
        <v>68</v>
      </c>
      <c r="M231" s="284"/>
      <c r="N231" s="284"/>
      <c r="O231" s="284"/>
      <c r="P231" s="284"/>
      <c r="Q231" s="284"/>
      <c r="R231" s="284"/>
      <c r="S231" s="284"/>
      <c r="T231" s="284"/>
      <c r="U231" s="284"/>
      <c r="V231" s="254">
        <v>4500</v>
      </c>
      <c r="W231" s="304" t="s">
        <v>68</v>
      </c>
      <c r="X231" s="304"/>
      <c r="Y231" s="118">
        <v>4500</v>
      </c>
      <c r="Z231" s="307" t="s">
        <v>68</v>
      </c>
      <c r="AA231" s="307"/>
      <c r="AB231" s="119">
        <v>4500</v>
      </c>
      <c r="AC231" s="304" t="s">
        <v>68</v>
      </c>
      <c r="AD231" s="304"/>
      <c r="AE231" s="120">
        <v>4500</v>
      </c>
      <c r="AF231" s="307" t="s">
        <v>68</v>
      </c>
      <c r="AG231" s="307"/>
      <c r="AH231" s="121">
        <v>4500</v>
      </c>
      <c r="AI231" s="304" t="s">
        <v>68</v>
      </c>
      <c r="AJ231" s="304"/>
      <c r="AK231" s="120">
        <v>4500</v>
      </c>
      <c r="AL231" s="307" t="s">
        <v>68</v>
      </c>
      <c r="AM231" s="307"/>
      <c r="AN231" s="122">
        <v>4500</v>
      </c>
      <c r="AO231" s="304" t="s">
        <v>68</v>
      </c>
      <c r="AP231" s="304"/>
      <c r="AQ231" s="120">
        <v>4500</v>
      </c>
      <c r="AR231" s="307" t="s">
        <v>68</v>
      </c>
      <c r="AS231" s="307"/>
      <c r="AT231" s="122">
        <v>4500</v>
      </c>
      <c r="AU231" s="304" t="s">
        <v>68</v>
      </c>
      <c r="AV231" s="304"/>
      <c r="AW231" s="120">
        <v>4500</v>
      </c>
      <c r="AX231" s="307" t="s">
        <v>68</v>
      </c>
      <c r="AY231" s="307"/>
      <c r="AZ231" s="123">
        <v>4500</v>
      </c>
      <c r="BA231" s="304" t="s">
        <v>68</v>
      </c>
      <c r="BB231" s="304"/>
      <c r="BC231" s="120">
        <v>4500</v>
      </c>
      <c r="BD231" s="308" t="s">
        <v>68</v>
      </c>
      <c r="BE231" s="308"/>
      <c r="BF231" s="56" t="s">
        <v>132</v>
      </c>
      <c r="BG231" s="43" t="s">
        <v>624</v>
      </c>
      <c r="BH231" s="44" t="s">
        <v>672</v>
      </c>
      <c r="BI231" s="44" t="s">
        <v>673</v>
      </c>
      <c r="BJ231" s="44" t="s">
        <v>53</v>
      </c>
    </row>
    <row r="232" spans="1:62" ht="15.75" customHeight="1" x14ac:dyDescent="0.2">
      <c r="A232" s="309" t="s">
        <v>674</v>
      </c>
      <c r="B232" s="309"/>
      <c r="C232" s="309"/>
      <c r="D232" s="309"/>
      <c r="E232" s="309"/>
      <c r="F232" s="125"/>
      <c r="G232" s="126">
        <f>SUM(G211:G231)</f>
        <v>682965</v>
      </c>
      <c r="H232" s="126">
        <f>SUM(H211:H231)</f>
        <v>73279</v>
      </c>
      <c r="I232" s="126">
        <f>SUM(I211:I231)</f>
        <v>227655</v>
      </c>
      <c r="J232" s="126">
        <f>SUM(J211:J231)</f>
        <v>227655</v>
      </c>
      <c r="K232" s="126">
        <f>SUM(K211:K231)</f>
        <v>154376</v>
      </c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126">
        <f>SUM(V211:V231)</f>
        <v>30620</v>
      </c>
      <c r="W232" s="127"/>
      <c r="X232" s="127"/>
      <c r="Y232" s="126">
        <f>SUM(Y211:Y231)</f>
        <v>29832</v>
      </c>
      <c r="Z232" s="127"/>
      <c r="AA232" s="127"/>
      <c r="AB232" s="126">
        <f>SUM(AB211:AB231)</f>
        <v>20784</v>
      </c>
      <c r="AC232" s="127"/>
      <c r="AD232" s="127"/>
      <c r="AE232" s="126">
        <f>SUM(AE211:AE231)</f>
        <v>15461</v>
      </c>
      <c r="AF232" s="127"/>
      <c r="AG232" s="127"/>
      <c r="AH232" s="126">
        <f>SUM(AH211:AH231)</f>
        <v>14546</v>
      </c>
      <c r="AI232" s="127"/>
      <c r="AJ232" s="127"/>
      <c r="AK232" s="126">
        <f>SUM(AK211:AK231)</f>
        <v>14824</v>
      </c>
      <c r="AL232" s="127"/>
      <c r="AM232" s="127"/>
      <c r="AN232" s="126">
        <f>SUM(AN211:AN231)</f>
        <v>14586</v>
      </c>
      <c r="AO232" s="127"/>
      <c r="AP232" s="127"/>
      <c r="AQ232" s="126">
        <f>SUM(AQ211:AQ231)</f>
        <v>13723</v>
      </c>
      <c r="AR232" s="127"/>
      <c r="AS232" s="127"/>
      <c r="AT232" s="126">
        <f>SUM(AT211:AT231)</f>
        <v>13917</v>
      </c>
      <c r="AU232" s="127"/>
      <c r="AV232" s="127"/>
      <c r="AW232" s="126">
        <f>SUM(AW211:AW231)</f>
        <v>14963</v>
      </c>
      <c r="AX232" s="127"/>
      <c r="AY232" s="127"/>
      <c r="AZ232" s="128">
        <f>SUM(AZ211:AZ231)</f>
        <v>21481</v>
      </c>
      <c r="BA232" s="129"/>
      <c r="BB232" s="129"/>
      <c r="BC232" s="127">
        <f>SUM(BC211:BC231)</f>
        <v>22918</v>
      </c>
      <c r="BD232" s="130"/>
      <c r="BE232" s="130"/>
      <c r="BF232" s="130"/>
      <c r="BG232" s="130"/>
      <c r="BH232" s="131"/>
      <c r="BI232" s="131"/>
      <c r="BJ232" s="131"/>
    </row>
    <row r="233" spans="1:62" ht="27.75" customHeight="1" x14ac:dyDescent="0.2">
      <c r="A233" s="310" t="s">
        <v>675</v>
      </c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  <c r="AA233" s="310"/>
      <c r="AB233" s="310"/>
      <c r="AC233" s="310"/>
      <c r="AD233" s="310"/>
      <c r="AE233" s="310"/>
      <c r="AF233" s="310"/>
      <c r="AG233" s="310"/>
      <c r="AH233" s="310"/>
      <c r="AI233" s="310"/>
      <c r="AJ233" s="310"/>
      <c r="AK233" s="310"/>
      <c r="AL233" s="310"/>
      <c r="AM233" s="310"/>
      <c r="AN233" s="310"/>
      <c r="AO233" s="310"/>
      <c r="AP233" s="310"/>
      <c r="AQ233" s="310"/>
      <c r="AR233" s="310"/>
      <c r="AS233" s="310"/>
      <c r="AT233" s="310"/>
      <c r="AU233" s="310"/>
      <c r="AV233" s="310"/>
      <c r="AW233" s="310"/>
      <c r="AX233" s="310"/>
      <c r="AY233" s="310"/>
      <c r="AZ233" s="310"/>
      <c r="BA233" s="310"/>
      <c r="BB233" s="310"/>
      <c r="BC233" s="310"/>
      <c r="BD233" s="310"/>
      <c r="BE233" s="310"/>
      <c r="BF233" s="310"/>
      <c r="BG233" s="310"/>
      <c r="BH233" s="310"/>
      <c r="BI233" s="310"/>
      <c r="BJ233" s="310"/>
    </row>
    <row r="234" spans="1:62" ht="51" x14ac:dyDescent="0.2">
      <c r="A234" s="132">
        <v>1</v>
      </c>
      <c r="B234" s="49" t="s">
        <v>676</v>
      </c>
      <c r="C234" s="50" t="s">
        <v>677</v>
      </c>
      <c r="D234" s="92" t="s">
        <v>678</v>
      </c>
      <c r="E234" s="49" t="s">
        <v>67</v>
      </c>
      <c r="F234" s="49">
        <v>40</v>
      </c>
      <c r="G234" s="255">
        <f>SUM(H234+I234+J234+K234)</f>
        <v>19548</v>
      </c>
      <c r="H234" s="256">
        <f t="shared" ref="H234:H239" si="201">(AT234+AW234+AZ234+BC234)</f>
        <v>1929</v>
      </c>
      <c r="I234" s="257">
        <f t="shared" ref="I234:I239" si="202">(V234+Y234+AB234+AE234+AH234+AK234+AN234+AQ234+AT234+AW234+AZ234+BC234)</f>
        <v>6516</v>
      </c>
      <c r="J234" s="257">
        <f t="shared" ref="J234:J239" si="203">(V234+Y234+AB234+AE234+AH234+AK234+AN234+AQ234+AT234+AW234+AZ234+BC234)</f>
        <v>6516</v>
      </c>
      <c r="K234" s="257">
        <f t="shared" ref="K234:K239" si="204">(V234+Y234+AB234+AE234+AH234+AK234+AN234+AQ234)</f>
        <v>4587</v>
      </c>
      <c r="L234" s="284" t="s">
        <v>68</v>
      </c>
      <c r="M234" s="284"/>
      <c r="N234" s="284"/>
      <c r="O234" s="284"/>
      <c r="P234" s="284"/>
      <c r="Q234" s="284"/>
      <c r="R234" s="284"/>
      <c r="S234" s="284"/>
      <c r="T234" s="284"/>
      <c r="U234" s="284"/>
      <c r="V234" s="271">
        <v>2030</v>
      </c>
      <c r="W234" s="293" t="s">
        <v>68</v>
      </c>
      <c r="X234" s="293"/>
      <c r="Y234" s="83">
        <v>998</v>
      </c>
      <c r="Z234" s="294" t="s">
        <v>68</v>
      </c>
      <c r="AA234" s="294"/>
      <c r="AB234" s="82">
        <v>665</v>
      </c>
      <c r="AC234" s="293" t="s">
        <v>68</v>
      </c>
      <c r="AD234" s="293"/>
      <c r="AE234" s="83">
        <v>446</v>
      </c>
      <c r="AF234" s="294" t="s">
        <v>68</v>
      </c>
      <c r="AG234" s="294"/>
      <c r="AH234" s="82">
        <v>121</v>
      </c>
      <c r="AI234" s="293" t="s">
        <v>68</v>
      </c>
      <c r="AJ234" s="293"/>
      <c r="AK234" s="83">
        <v>115</v>
      </c>
      <c r="AL234" s="294" t="s">
        <v>68</v>
      </c>
      <c r="AM234" s="294"/>
      <c r="AN234" s="82">
        <v>112</v>
      </c>
      <c r="AO234" s="293" t="s">
        <v>68</v>
      </c>
      <c r="AP234" s="293"/>
      <c r="AQ234" s="83">
        <v>100</v>
      </c>
      <c r="AR234" s="294" t="s">
        <v>68</v>
      </c>
      <c r="AS234" s="294"/>
      <c r="AT234" s="133">
        <v>62</v>
      </c>
      <c r="AU234" s="311" t="s">
        <v>68</v>
      </c>
      <c r="AV234" s="311"/>
      <c r="AW234" s="83">
        <v>66</v>
      </c>
      <c r="AX234" s="294" t="s">
        <v>68</v>
      </c>
      <c r="AY234" s="294"/>
      <c r="AZ234" s="84">
        <v>761</v>
      </c>
      <c r="BA234" s="293" t="s">
        <v>68</v>
      </c>
      <c r="BB234" s="293"/>
      <c r="BC234" s="85">
        <v>1040</v>
      </c>
      <c r="BD234" s="294" t="s">
        <v>68</v>
      </c>
      <c r="BE234" s="294"/>
      <c r="BF234" s="134" t="s">
        <v>484</v>
      </c>
      <c r="BG234" s="55" t="s">
        <v>679</v>
      </c>
      <c r="BH234" s="44" t="s">
        <v>51</v>
      </c>
      <c r="BI234" s="44" t="s">
        <v>52</v>
      </c>
      <c r="BJ234" s="44" t="s">
        <v>53</v>
      </c>
    </row>
    <row r="235" spans="1:62" ht="51" customHeight="1" x14ac:dyDescent="0.2">
      <c r="A235" s="132">
        <v>2</v>
      </c>
      <c r="B235" s="49" t="s">
        <v>680</v>
      </c>
      <c r="C235" s="50" t="s">
        <v>681</v>
      </c>
      <c r="D235" s="92">
        <v>3373286</v>
      </c>
      <c r="E235" s="49" t="s">
        <v>67</v>
      </c>
      <c r="F235" s="49">
        <v>38</v>
      </c>
      <c r="G235" s="255">
        <f t="shared" ref="G235:G238" si="205">SUM(H235+I235+J235+K235)</f>
        <v>47379</v>
      </c>
      <c r="H235" s="256">
        <f t="shared" si="201"/>
        <v>6314</v>
      </c>
      <c r="I235" s="257">
        <f t="shared" si="202"/>
        <v>15793</v>
      </c>
      <c r="J235" s="257">
        <f t="shared" si="203"/>
        <v>15793</v>
      </c>
      <c r="K235" s="257">
        <f t="shared" si="204"/>
        <v>9479</v>
      </c>
      <c r="L235" s="284" t="s">
        <v>68</v>
      </c>
      <c r="M235" s="284"/>
      <c r="N235" s="284"/>
      <c r="O235" s="284"/>
      <c r="P235" s="284"/>
      <c r="Q235" s="284"/>
      <c r="R235" s="284"/>
      <c r="S235" s="284"/>
      <c r="T235" s="284"/>
      <c r="U235" s="284"/>
      <c r="V235" s="133">
        <v>2308</v>
      </c>
      <c r="W235" s="296" t="s">
        <v>68</v>
      </c>
      <c r="X235" s="296"/>
      <c r="Y235" s="87">
        <v>2027</v>
      </c>
      <c r="Z235" s="297" t="s">
        <v>68</v>
      </c>
      <c r="AA235" s="297"/>
      <c r="AB235" s="86">
        <v>1897</v>
      </c>
      <c r="AC235" s="296" t="s">
        <v>68</v>
      </c>
      <c r="AD235" s="296"/>
      <c r="AE235" s="87">
        <v>1323</v>
      </c>
      <c r="AF235" s="297" t="s">
        <v>68</v>
      </c>
      <c r="AG235" s="297"/>
      <c r="AH235" s="86">
        <v>721</v>
      </c>
      <c r="AI235" s="296" t="s">
        <v>68</v>
      </c>
      <c r="AJ235" s="296"/>
      <c r="AK235" s="87">
        <v>449</v>
      </c>
      <c r="AL235" s="297" t="s">
        <v>68</v>
      </c>
      <c r="AM235" s="297"/>
      <c r="AN235" s="86">
        <v>319</v>
      </c>
      <c r="AO235" s="296" t="s">
        <v>68</v>
      </c>
      <c r="AP235" s="296"/>
      <c r="AQ235" s="87">
        <v>435</v>
      </c>
      <c r="AR235" s="297" t="s">
        <v>68</v>
      </c>
      <c r="AS235" s="297"/>
      <c r="AT235" s="133">
        <v>1330</v>
      </c>
      <c r="AU235" s="311" t="s">
        <v>68</v>
      </c>
      <c r="AV235" s="311"/>
      <c r="AW235" s="87">
        <v>1349</v>
      </c>
      <c r="AX235" s="297" t="s">
        <v>68</v>
      </c>
      <c r="AY235" s="297"/>
      <c r="AZ235" s="89">
        <v>1710</v>
      </c>
      <c r="BA235" s="296" t="s">
        <v>68</v>
      </c>
      <c r="BB235" s="296"/>
      <c r="BC235" s="90">
        <v>1925</v>
      </c>
      <c r="BD235" s="297" t="s">
        <v>68</v>
      </c>
      <c r="BE235" s="297"/>
      <c r="BF235" s="134" t="s">
        <v>484</v>
      </c>
      <c r="BG235" s="55" t="s">
        <v>679</v>
      </c>
      <c r="BH235" s="44" t="s">
        <v>51</v>
      </c>
      <c r="BI235" s="44" t="s">
        <v>52</v>
      </c>
      <c r="BJ235" s="44" t="s">
        <v>53</v>
      </c>
    </row>
    <row r="236" spans="1:62" ht="51" x14ac:dyDescent="0.2">
      <c r="A236" s="132">
        <v>3</v>
      </c>
      <c r="B236" s="49" t="s">
        <v>682</v>
      </c>
      <c r="C236" s="50" t="s">
        <v>683</v>
      </c>
      <c r="D236" s="92" t="s">
        <v>684</v>
      </c>
      <c r="E236" s="49" t="s">
        <v>67</v>
      </c>
      <c r="F236" s="49">
        <v>20</v>
      </c>
      <c r="G236" s="255">
        <f t="shared" si="205"/>
        <v>22557</v>
      </c>
      <c r="H236" s="256">
        <f t="shared" si="201"/>
        <v>2558</v>
      </c>
      <c r="I236" s="257">
        <f t="shared" si="202"/>
        <v>7519</v>
      </c>
      <c r="J236" s="257">
        <f t="shared" si="203"/>
        <v>7519</v>
      </c>
      <c r="K236" s="257">
        <f t="shared" si="204"/>
        <v>4961</v>
      </c>
      <c r="L236" s="284" t="s">
        <v>68</v>
      </c>
      <c r="M236" s="284"/>
      <c r="N236" s="284"/>
      <c r="O236" s="284"/>
      <c r="P236" s="284"/>
      <c r="Q236" s="284"/>
      <c r="R236" s="284"/>
      <c r="S236" s="284"/>
      <c r="T236" s="284"/>
      <c r="U236" s="284"/>
      <c r="V236" s="133">
        <v>1590</v>
      </c>
      <c r="W236" s="296" t="s">
        <v>68</v>
      </c>
      <c r="X236" s="296"/>
      <c r="Y236" s="87">
        <v>1775</v>
      </c>
      <c r="Z236" s="297" t="s">
        <v>68</v>
      </c>
      <c r="AA236" s="297"/>
      <c r="AB236" s="86">
        <v>285</v>
      </c>
      <c r="AC236" s="296" t="s">
        <v>68</v>
      </c>
      <c r="AD236" s="296"/>
      <c r="AE236" s="87">
        <v>575</v>
      </c>
      <c r="AF236" s="297" t="s">
        <v>68</v>
      </c>
      <c r="AG236" s="297"/>
      <c r="AH236" s="86">
        <v>351</v>
      </c>
      <c r="AI236" s="296" t="s">
        <v>68</v>
      </c>
      <c r="AJ236" s="296"/>
      <c r="AK236" s="87">
        <v>144</v>
      </c>
      <c r="AL236" s="297" t="s">
        <v>68</v>
      </c>
      <c r="AM236" s="297"/>
      <c r="AN236" s="86">
        <v>96</v>
      </c>
      <c r="AO236" s="296" t="s">
        <v>68</v>
      </c>
      <c r="AP236" s="296"/>
      <c r="AQ236" s="87">
        <v>145</v>
      </c>
      <c r="AR236" s="297" t="s">
        <v>68</v>
      </c>
      <c r="AS236" s="297"/>
      <c r="AT236" s="133">
        <v>145</v>
      </c>
      <c r="AU236" s="311" t="s">
        <v>68</v>
      </c>
      <c r="AV236" s="311"/>
      <c r="AW236" s="87">
        <v>196</v>
      </c>
      <c r="AX236" s="297" t="s">
        <v>68</v>
      </c>
      <c r="AY236" s="297"/>
      <c r="AZ236" s="89">
        <v>322</v>
      </c>
      <c r="BA236" s="296" t="s">
        <v>68</v>
      </c>
      <c r="BB236" s="296"/>
      <c r="BC236" s="90">
        <v>1895</v>
      </c>
      <c r="BD236" s="297" t="s">
        <v>68</v>
      </c>
      <c r="BE236" s="297"/>
      <c r="BF236" s="134" t="s">
        <v>484</v>
      </c>
      <c r="BG236" s="55" t="s">
        <v>679</v>
      </c>
      <c r="BH236" s="44" t="s">
        <v>51</v>
      </c>
      <c r="BI236" s="44" t="s">
        <v>52</v>
      </c>
      <c r="BJ236" s="44" t="s">
        <v>53</v>
      </c>
    </row>
    <row r="237" spans="1:62" ht="51" x14ac:dyDescent="0.2">
      <c r="A237" s="132">
        <v>4</v>
      </c>
      <c r="B237" s="49" t="s">
        <v>685</v>
      </c>
      <c r="C237" s="50" t="s">
        <v>686</v>
      </c>
      <c r="D237" s="135" t="s">
        <v>687</v>
      </c>
      <c r="E237" s="49" t="s">
        <v>67</v>
      </c>
      <c r="F237" s="49">
        <v>19</v>
      </c>
      <c r="G237" s="255">
        <f t="shared" si="205"/>
        <v>10815</v>
      </c>
      <c r="H237" s="256">
        <f t="shared" si="201"/>
        <v>1326</v>
      </c>
      <c r="I237" s="257">
        <f t="shared" si="202"/>
        <v>3605</v>
      </c>
      <c r="J237" s="257">
        <f t="shared" si="203"/>
        <v>3605</v>
      </c>
      <c r="K237" s="257">
        <f t="shared" si="204"/>
        <v>2279</v>
      </c>
      <c r="L237" s="284" t="s">
        <v>68</v>
      </c>
      <c r="M237" s="284"/>
      <c r="N237" s="284"/>
      <c r="O237" s="284"/>
      <c r="P237" s="284"/>
      <c r="Q237" s="284"/>
      <c r="R237" s="284"/>
      <c r="S237" s="284"/>
      <c r="T237" s="284"/>
      <c r="U237" s="284"/>
      <c r="V237" s="133">
        <v>235</v>
      </c>
      <c r="W237" s="296" t="s">
        <v>68</v>
      </c>
      <c r="X237" s="296"/>
      <c r="Y237" s="87">
        <v>306</v>
      </c>
      <c r="Z237" s="297" t="s">
        <v>68</v>
      </c>
      <c r="AA237" s="297"/>
      <c r="AB237" s="86">
        <v>262</v>
      </c>
      <c r="AC237" s="296" t="s">
        <v>68</v>
      </c>
      <c r="AD237" s="296"/>
      <c r="AE237" s="87">
        <v>244</v>
      </c>
      <c r="AF237" s="297" t="s">
        <v>68</v>
      </c>
      <c r="AG237" s="297"/>
      <c r="AH237" s="86">
        <v>243</v>
      </c>
      <c r="AI237" s="296" t="s">
        <v>68</v>
      </c>
      <c r="AJ237" s="296"/>
      <c r="AK237" s="87">
        <v>340</v>
      </c>
      <c r="AL237" s="297" t="s">
        <v>68</v>
      </c>
      <c r="AM237" s="297"/>
      <c r="AN237" s="86">
        <v>349</v>
      </c>
      <c r="AO237" s="296" t="s">
        <v>68</v>
      </c>
      <c r="AP237" s="296"/>
      <c r="AQ237" s="87">
        <v>300</v>
      </c>
      <c r="AR237" s="297" t="s">
        <v>68</v>
      </c>
      <c r="AS237" s="297"/>
      <c r="AT237" s="133">
        <v>288</v>
      </c>
      <c r="AU237" s="311" t="s">
        <v>68</v>
      </c>
      <c r="AV237" s="311"/>
      <c r="AW237" s="87">
        <v>320</v>
      </c>
      <c r="AX237" s="297" t="s">
        <v>68</v>
      </c>
      <c r="AY237" s="297"/>
      <c r="AZ237" s="89">
        <v>346</v>
      </c>
      <c r="BA237" s="296" t="s">
        <v>68</v>
      </c>
      <c r="BB237" s="296"/>
      <c r="BC237" s="90">
        <v>372</v>
      </c>
      <c r="BD237" s="297" t="s">
        <v>68</v>
      </c>
      <c r="BE237" s="297"/>
      <c r="BF237" s="134" t="s">
        <v>484</v>
      </c>
      <c r="BG237" s="55" t="s">
        <v>679</v>
      </c>
      <c r="BH237" s="44" t="s">
        <v>51</v>
      </c>
      <c r="BI237" s="44" t="s">
        <v>52</v>
      </c>
      <c r="BJ237" s="44" t="s">
        <v>53</v>
      </c>
    </row>
    <row r="238" spans="1:62" ht="51" x14ac:dyDescent="0.2">
      <c r="A238" s="132">
        <v>5</v>
      </c>
      <c r="B238" s="49" t="s">
        <v>688</v>
      </c>
      <c r="C238" s="50" t="s">
        <v>689</v>
      </c>
      <c r="D238" s="92">
        <v>3281426</v>
      </c>
      <c r="E238" s="49" t="s">
        <v>410</v>
      </c>
      <c r="F238" s="49">
        <v>96</v>
      </c>
      <c r="G238" s="255">
        <f t="shared" si="205"/>
        <v>19842</v>
      </c>
      <c r="H238" s="256">
        <f t="shared" si="201"/>
        <v>2822</v>
      </c>
      <c r="I238" s="257">
        <f t="shared" si="202"/>
        <v>6614</v>
      </c>
      <c r="J238" s="257">
        <f t="shared" si="203"/>
        <v>6614</v>
      </c>
      <c r="K238" s="257">
        <f t="shared" si="204"/>
        <v>3792</v>
      </c>
      <c r="L238" s="284" t="s">
        <v>68</v>
      </c>
      <c r="M238" s="284"/>
      <c r="N238" s="284"/>
      <c r="O238" s="284"/>
      <c r="P238" s="284"/>
      <c r="Q238" s="284"/>
      <c r="R238" s="284"/>
      <c r="S238" s="284"/>
      <c r="T238" s="284"/>
      <c r="U238" s="284"/>
      <c r="V238" s="133">
        <v>354</v>
      </c>
      <c r="W238" s="296" t="s">
        <v>68</v>
      </c>
      <c r="X238" s="296"/>
      <c r="Y238" s="87">
        <v>659</v>
      </c>
      <c r="Z238" s="297" t="s">
        <v>68</v>
      </c>
      <c r="AA238" s="297"/>
      <c r="AB238" s="86">
        <v>470</v>
      </c>
      <c r="AC238" s="296" t="s">
        <v>68</v>
      </c>
      <c r="AD238" s="296"/>
      <c r="AE238" s="87">
        <v>478</v>
      </c>
      <c r="AF238" s="297" t="s">
        <v>68</v>
      </c>
      <c r="AG238" s="297"/>
      <c r="AH238" s="86">
        <v>504</v>
      </c>
      <c r="AI238" s="296" t="s">
        <v>68</v>
      </c>
      <c r="AJ238" s="296"/>
      <c r="AK238" s="87">
        <v>426</v>
      </c>
      <c r="AL238" s="297" t="s">
        <v>68</v>
      </c>
      <c r="AM238" s="297"/>
      <c r="AN238" s="86">
        <v>409</v>
      </c>
      <c r="AO238" s="296" t="s">
        <v>68</v>
      </c>
      <c r="AP238" s="296"/>
      <c r="AQ238" s="87">
        <v>492</v>
      </c>
      <c r="AR238" s="297" t="s">
        <v>68</v>
      </c>
      <c r="AS238" s="297"/>
      <c r="AT238" s="133">
        <v>412</v>
      </c>
      <c r="AU238" s="311" t="s">
        <v>68</v>
      </c>
      <c r="AV238" s="311"/>
      <c r="AW238" s="87">
        <v>669</v>
      </c>
      <c r="AX238" s="297" t="s">
        <v>68</v>
      </c>
      <c r="AY238" s="297"/>
      <c r="AZ238" s="89">
        <v>956</v>
      </c>
      <c r="BA238" s="296" t="s">
        <v>68</v>
      </c>
      <c r="BB238" s="296"/>
      <c r="BC238" s="90">
        <v>785</v>
      </c>
      <c r="BD238" s="297" t="s">
        <v>68</v>
      </c>
      <c r="BE238" s="297"/>
      <c r="BF238" s="134" t="s">
        <v>484</v>
      </c>
      <c r="BG238" s="55" t="s">
        <v>679</v>
      </c>
      <c r="BH238" s="44" t="s">
        <v>51</v>
      </c>
      <c r="BI238" s="44" t="s">
        <v>52</v>
      </c>
      <c r="BJ238" s="44" t="s">
        <v>53</v>
      </c>
    </row>
    <row r="239" spans="1:62" ht="51" x14ac:dyDescent="0.2">
      <c r="A239" s="132">
        <v>6</v>
      </c>
      <c r="B239" s="49" t="s">
        <v>690</v>
      </c>
      <c r="C239" s="50" t="s">
        <v>691</v>
      </c>
      <c r="D239" s="92">
        <v>11299004</v>
      </c>
      <c r="E239" s="49" t="s">
        <v>67</v>
      </c>
      <c r="F239" s="49">
        <v>12</v>
      </c>
      <c r="G239" s="255">
        <f>SUM(H239+I239+J239+K239)</f>
        <v>471</v>
      </c>
      <c r="H239" s="256">
        <f t="shared" si="201"/>
        <v>50</v>
      </c>
      <c r="I239" s="257">
        <f t="shared" si="202"/>
        <v>157</v>
      </c>
      <c r="J239" s="257">
        <f t="shared" si="203"/>
        <v>157</v>
      </c>
      <c r="K239" s="257">
        <f t="shared" si="204"/>
        <v>107</v>
      </c>
      <c r="L239" s="284" t="s">
        <v>68</v>
      </c>
      <c r="M239" s="284"/>
      <c r="N239" s="284"/>
      <c r="O239" s="284"/>
      <c r="P239" s="284"/>
      <c r="Q239" s="284"/>
      <c r="R239" s="284"/>
      <c r="S239" s="284"/>
      <c r="T239" s="284"/>
      <c r="U239" s="284"/>
      <c r="V239" s="272">
        <v>0</v>
      </c>
      <c r="W239" s="304" t="s">
        <v>68</v>
      </c>
      <c r="X239" s="304"/>
      <c r="Y239" s="110">
        <v>0</v>
      </c>
      <c r="Z239" s="305" t="s">
        <v>68</v>
      </c>
      <c r="AA239" s="305"/>
      <c r="AB239" s="109">
        <v>0</v>
      </c>
      <c r="AC239" s="304" t="s">
        <v>68</v>
      </c>
      <c r="AD239" s="304"/>
      <c r="AE239" s="110">
        <v>1</v>
      </c>
      <c r="AF239" s="305" t="s">
        <v>68</v>
      </c>
      <c r="AG239" s="305"/>
      <c r="AH239" s="109">
        <v>6</v>
      </c>
      <c r="AI239" s="304" t="s">
        <v>68</v>
      </c>
      <c r="AJ239" s="304"/>
      <c r="AK239" s="110">
        <v>36</v>
      </c>
      <c r="AL239" s="305" t="s">
        <v>68</v>
      </c>
      <c r="AM239" s="305"/>
      <c r="AN239" s="109">
        <v>34</v>
      </c>
      <c r="AO239" s="296" t="s">
        <v>68</v>
      </c>
      <c r="AP239" s="296"/>
      <c r="AQ239" s="110">
        <v>30</v>
      </c>
      <c r="AR239" s="305" t="s">
        <v>68</v>
      </c>
      <c r="AS239" s="305"/>
      <c r="AT239" s="133">
        <v>43</v>
      </c>
      <c r="AU239" s="311" t="s">
        <v>68</v>
      </c>
      <c r="AV239" s="311"/>
      <c r="AW239" s="110">
        <v>1</v>
      </c>
      <c r="AX239" s="305" t="s">
        <v>68</v>
      </c>
      <c r="AY239" s="305"/>
      <c r="AZ239" s="136">
        <v>5</v>
      </c>
      <c r="BA239" s="304" t="s">
        <v>68</v>
      </c>
      <c r="BB239" s="304"/>
      <c r="BC239" s="137">
        <v>1</v>
      </c>
      <c r="BD239" s="305" t="s">
        <v>68</v>
      </c>
      <c r="BE239" s="305"/>
      <c r="BF239" s="134" t="s">
        <v>484</v>
      </c>
      <c r="BG239" s="55" t="s">
        <v>679</v>
      </c>
      <c r="BH239" s="44" t="s">
        <v>51</v>
      </c>
      <c r="BI239" s="44" t="s">
        <v>52</v>
      </c>
      <c r="BJ239" s="44" t="s">
        <v>53</v>
      </c>
    </row>
    <row r="240" spans="1:62" ht="21.75" customHeight="1" x14ac:dyDescent="0.2">
      <c r="A240" s="291" t="s">
        <v>692</v>
      </c>
      <c r="B240" s="291"/>
      <c r="C240" s="291"/>
      <c r="D240" s="291"/>
      <c r="E240" s="1"/>
      <c r="F240" s="1"/>
      <c r="G240" s="74">
        <f>SUM(G234:G239)</f>
        <v>120612</v>
      </c>
      <c r="H240" s="74">
        <f>SUM(H234:H239)</f>
        <v>14999</v>
      </c>
      <c r="I240" s="74">
        <f>SUM(I234:I239)</f>
        <v>40204</v>
      </c>
      <c r="J240" s="74">
        <f>SUM(J234:J239)</f>
        <v>40204</v>
      </c>
      <c r="K240" s="74">
        <f>SUM(K234:K239)</f>
        <v>25205</v>
      </c>
      <c r="L240" s="204">
        <f>SUM(H240:K240)</f>
        <v>120612</v>
      </c>
      <c r="M240" s="204"/>
      <c r="N240" s="204"/>
      <c r="O240" s="204"/>
      <c r="P240" s="204"/>
      <c r="Q240" s="204"/>
      <c r="R240" s="204"/>
      <c r="S240" s="204"/>
      <c r="T240" s="204"/>
      <c r="U240" s="204"/>
      <c r="V240" s="74">
        <f>SUM(V234:V239)</f>
        <v>6517</v>
      </c>
      <c r="W240" s="127"/>
      <c r="X240" s="127"/>
      <c r="Y240" s="74">
        <f>SUM(Y234:Y239)</f>
        <v>5765</v>
      </c>
      <c r="Z240" s="127"/>
      <c r="AA240" s="127"/>
      <c r="AB240" s="74">
        <f>SUM(AB234:AB239)</f>
        <v>3579</v>
      </c>
      <c r="AC240" s="127"/>
      <c r="AD240" s="127"/>
      <c r="AE240" s="74">
        <f>SUM(AE234:AE239)</f>
        <v>3067</v>
      </c>
      <c r="AF240" s="127"/>
      <c r="AG240" s="127"/>
      <c r="AH240" s="74">
        <f>SUM(AH234:AH239)</f>
        <v>1946</v>
      </c>
      <c r="AI240" s="127"/>
      <c r="AJ240" s="127"/>
      <c r="AK240" s="74">
        <f>SUM(AK234:AK239)</f>
        <v>1510</v>
      </c>
      <c r="AL240" s="127"/>
      <c r="AM240" s="127"/>
      <c r="AN240" s="74">
        <f>SUM(AN234:AN239)</f>
        <v>1319</v>
      </c>
      <c r="AO240" s="127"/>
      <c r="AP240" s="127"/>
      <c r="AQ240" s="74">
        <f>SUM(AQ234:AQ239)</f>
        <v>1502</v>
      </c>
      <c r="AR240" s="127"/>
      <c r="AS240" s="127"/>
      <c r="AT240" s="74">
        <f>SUM(AT234:AT239)</f>
        <v>2280</v>
      </c>
      <c r="AU240" s="76"/>
      <c r="AV240" s="76"/>
      <c r="AW240" s="74">
        <f>SUM(AW234:AW239)</f>
        <v>2601</v>
      </c>
      <c r="AX240" s="127"/>
      <c r="AY240" s="127"/>
      <c r="AZ240" s="138">
        <f>SUM(AZ234:AZ239)</f>
        <v>4100</v>
      </c>
      <c r="BA240" s="129"/>
      <c r="BB240" s="129"/>
      <c r="BC240" s="129">
        <f>SUM(BC234:BC239)</f>
        <v>6018</v>
      </c>
      <c r="BD240" s="124"/>
      <c r="BE240" s="124"/>
      <c r="BF240" s="1"/>
      <c r="BG240" s="1"/>
      <c r="BH240" s="1"/>
      <c r="BI240" s="1"/>
      <c r="BJ240" s="1"/>
    </row>
    <row r="241" spans="1:62" ht="27.75" customHeight="1" x14ac:dyDescent="0.2">
      <c r="A241" s="276" t="s">
        <v>693</v>
      </c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6"/>
      <c r="AR241" s="276"/>
      <c r="AS241" s="276"/>
      <c r="AT241" s="276"/>
      <c r="AU241" s="276"/>
      <c r="AV241" s="276"/>
      <c r="AW241" s="276"/>
      <c r="AX241" s="276"/>
      <c r="AY241" s="276"/>
      <c r="AZ241" s="276"/>
      <c r="BA241" s="276"/>
      <c r="BB241" s="276"/>
      <c r="BC241" s="276"/>
      <c r="BD241" s="276"/>
      <c r="BE241" s="276"/>
      <c r="BF241" s="276"/>
      <c r="BG241" s="276"/>
      <c r="BH241" s="276"/>
      <c r="BI241" s="276"/>
      <c r="BJ241" s="276"/>
    </row>
    <row r="242" spans="1:62" ht="63.75" x14ac:dyDescent="0.2">
      <c r="A242" s="35">
        <v>1</v>
      </c>
      <c r="B242" s="35" t="s">
        <v>694</v>
      </c>
      <c r="C242" s="38" t="s">
        <v>695</v>
      </c>
      <c r="D242" s="81">
        <v>94080721</v>
      </c>
      <c r="E242" s="35" t="s">
        <v>410</v>
      </c>
      <c r="F242" s="35">
        <v>70</v>
      </c>
      <c r="G242" s="255">
        <f>SUM(H242+I242+J242+K242)</f>
        <v>226044</v>
      </c>
      <c r="H242" s="46">
        <f t="shared" ref="H242" si="206">(AT242+AW242+AZ242+BC242)</f>
        <v>24467</v>
      </c>
      <c r="I242" s="47">
        <f t="shared" ref="I242" si="207">(V242+Y242+AB242+AE242+AH242+AK242+AN242+AQ242+AT242+AW242+AZ242+BC242)</f>
        <v>75348</v>
      </c>
      <c r="J242" s="222">
        <f t="shared" ref="J242" si="208">(V242+Y242+AB242+AE242+AH242+AK242+AN242+AQ242+AT242+AW242+AZ242+BC242)</f>
        <v>75348</v>
      </c>
      <c r="K242" s="222">
        <f t="shared" ref="K242" si="209">(V242+Y242+AB242+AE242+AH242+AK242+AN242+AQ242)</f>
        <v>50881</v>
      </c>
      <c r="L242" s="288" t="s">
        <v>68</v>
      </c>
      <c r="M242" s="289"/>
      <c r="N242" s="289"/>
      <c r="O242" s="289"/>
      <c r="P242" s="289"/>
      <c r="Q242" s="289"/>
      <c r="R242" s="289"/>
      <c r="S242" s="289"/>
      <c r="T242" s="289"/>
      <c r="U242" s="290"/>
      <c r="V242" s="121">
        <v>7418</v>
      </c>
      <c r="W242" s="312" t="s">
        <v>68</v>
      </c>
      <c r="X242" s="312"/>
      <c r="Y242" s="139">
        <v>6028</v>
      </c>
      <c r="Z242" s="313" t="s">
        <v>68</v>
      </c>
      <c r="AA242" s="313"/>
      <c r="AB242" s="140">
        <v>5782</v>
      </c>
      <c r="AC242" s="312" t="s">
        <v>68</v>
      </c>
      <c r="AD242" s="312"/>
      <c r="AE242" s="139">
        <v>5680</v>
      </c>
      <c r="AF242" s="313" t="s">
        <v>68</v>
      </c>
      <c r="AG242" s="313"/>
      <c r="AH242" s="140">
        <v>5692</v>
      </c>
      <c r="AI242" s="312" t="s">
        <v>68</v>
      </c>
      <c r="AJ242" s="312"/>
      <c r="AK242" s="139">
        <v>6049</v>
      </c>
      <c r="AL242" s="313" t="s">
        <v>68</v>
      </c>
      <c r="AM242" s="313"/>
      <c r="AN242" s="140">
        <v>7373</v>
      </c>
      <c r="AO242" s="312" t="s">
        <v>68</v>
      </c>
      <c r="AP242" s="312"/>
      <c r="AQ242" s="139">
        <v>6859</v>
      </c>
      <c r="AR242" s="313" t="s">
        <v>68</v>
      </c>
      <c r="AS242" s="313"/>
      <c r="AT242" s="140">
        <v>5869</v>
      </c>
      <c r="AU242" s="312" t="s">
        <v>68</v>
      </c>
      <c r="AV242" s="312"/>
      <c r="AW242" s="139">
        <v>6309</v>
      </c>
      <c r="AX242" s="313" t="s">
        <v>68</v>
      </c>
      <c r="AY242" s="313"/>
      <c r="AZ242" s="123">
        <v>6038</v>
      </c>
      <c r="BA242" s="312" t="s">
        <v>68</v>
      </c>
      <c r="BB242" s="312"/>
      <c r="BC242" s="141">
        <v>6251</v>
      </c>
      <c r="BD242" s="314" t="s">
        <v>68</v>
      </c>
      <c r="BE242" s="314"/>
      <c r="BF242" s="56" t="s">
        <v>484</v>
      </c>
      <c r="BG242" s="43" t="s">
        <v>694</v>
      </c>
      <c r="BH242" s="44" t="s">
        <v>51</v>
      </c>
      <c r="BI242" s="44" t="s">
        <v>52</v>
      </c>
      <c r="BJ242" s="44" t="s">
        <v>53</v>
      </c>
    </row>
    <row r="243" spans="1:62" ht="15.75" customHeight="1" x14ac:dyDescent="0.2">
      <c r="A243" s="291" t="s">
        <v>696</v>
      </c>
      <c r="B243" s="291"/>
      <c r="C243" s="291"/>
      <c r="D243" s="291"/>
      <c r="E243" s="291"/>
      <c r="F243" s="73"/>
      <c r="G243" s="74">
        <f>G242</f>
        <v>226044</v>
      </c>
      <c r="H243" s="74">
        <f>H242</f>
        <v>24467</v>
      </c>
      <c r="I243" s="74">
        <f>I242</f>
        <v>75348</v>
      </c>
      <c r="J243" s="74">
        <f>J242</f>
        <v>75348</v>
      </c>
      <c r="K243" s="74">
        <f>K242</f>
        <v>50881</v>
      </c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74">
        <f>V242</f>
        <v>7418</v>
      </c>
      <c r="W243" s="127"/>
      <c r="X243" s="127"/>
      <c r="Y243" s="74">
        <f>Y242</f>
        <v>6028</v>
      </c>
      <c r="Z243" s="127"/>
      <c r="AA243" s="127"/>
      <c r="AB243" s="74">
        <f>AB242</f>
        <v>5782</v>
      </c>
      <c r="AC243" s="127"/>
      <c r="AD243" s="127"/>
      <c r="AE243" s="74">
        <f>AE242</f>
        <v>5680</v>
      </c>
      <c r="AF243" s="127"/>
      <c r="AG243" s="127"/>
      <c r="AH243" s="74">
        <f>AH242</f>
        <v>5692</v>
      </c>
      <c r="AI243" s="127"/>
      <c r="AJ243" s="127"/>
      <c r="AK243" s="74">
        <f>AK242</f>
        <v>6049</v>
      </c>
      <c r="AL243" s="127"/>
      <c r="AM243" s="127"/>
      <c r="AN243" s="74">
        <f>AN242</f>
        <v>7373</v>
      </c>
      <c r="AO243" s="127"/>
      <c r="AP243" s="127"/>
      <c r="AQ243" s="74">
        <f>AQ242</f>
        <v>6859</v>
      </c>
      <c r="AR243" s="127"/>
      <c r="AS243" s="127"/>
      <c r="AT243" s="74">
        <f>AT242</f>
        <v>5869</v>
      </c>
      <c r="AU243" s="127"/>
      <c r="AV243" s="127"/>
      <c r="AW243" s="74">
        <f>AW242</f>
        <v>6309</v>
      </c>
      <c r="AX243" s="127"/>
      <c r="AY243" s="127"/>
      <c r="AZ243" s="138">
        <f>AZ242</f>
        <v>6038</v>
      </c>
      <c r="BA243" s="129"/>
      <c r="BB243" s="129"/>
      <c r="BC243" s="129">
        <f>BC242</f>
        <v>6251</v>
      </c>
      <c r="BD243" s="130"/>
      <c r="BE243" s="130"/>
      <c r="BF243" s="78"/>
      <c r="BG243" s="79"/>
      <c r="BH243" s="80"/>
      <c r="BI243" s="80"/>
      <c r="BJ243" s="80"/>
    </row>
    <row r="244" spans="1:62" ht="27.75" customHeight="1" x14ac:dyDescent="0.2">
      <c r="A244" s="276" t="s">
        <v>697</v>
      </c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  <c r="AJ244" s="276"/>
      <c r="AK244" s="276"/>
      <c r="AL244" s="276"/>
      <c r="AM244" s="276"/>
      <c r="AN244" s="276"/>
      <c r="AO244" s="276"/>
      <c r="AP244" s="276"/>
      <c r="AQ244" s="276"/>
      <c r="AR244" s="276"/>
      <c r="AS244" s="276"/>
      <c r="AT244" s="276"/>
      <c r="AU244" s="276"/>
      <c r="AV244" s="276"/>
      <c r="AW244" s="276"/>
      <c r="AX244" s="276"/>
      <c r="AY244" s="276"/>
      <c r="AZ244" s="276"/>
      <c r="BA244" s="276"/>
      <c r="BB244" s="276"/>
      <c r="BC244" s="276"/>
      <c r="BD244" s="276"/>
      <c r="BE244" s="276"/>
      <c r="BF244" s="276"/>
      <c r="BG244" s="276"/>
      <c r="BH244" s="276"/>
      <c r="BI244" s="276"/>
      <c r="BJ244" s="276"/>
    </row>
    <row r="245" spans="1:62" ht="76.5" x14ac:dyDescent="0.2">
      <c r="A245" s="49">
        <v>1</v>
      </c>
      <c r="B245" s="49" t="s">
        <v>698</v>
      </c>
      <c r="C245" s="50" t="s">
        <v>699</v>
      </c>
      <c r="D245" s="92">
        <v>95216239</v>
      </c>
      <c r="E245" s="49" t="s">
        <v>410</v>
      </c>
      <c r="F245" s="54" t="s">
        <v>700</v>
      </c>
      <c r="G245" s="255">
        <f>SUM(H245+I245+J245+K245)</f>
        <v>1997955</v>
      </c>
      <c r="H245" s="46">
        <f t="shared" ref="H245:H246" si="210">(AT245+AW245+AZ245+BC245)</f>
        <v>201956</v>
      </c>
      <c r="I245" s="47">
        <f t="shared" ref="I245:I246" si="211">(V245+Y245+AB245+AE245+AH245+AK245+AN245+AQ245+AT245+AW245+AZ245+BC245)</f>
        <v>665985</v>
      </c>
      <c r="J245" s="257">
        <f t="shared" ref="J245:J246" si="212">(V245+Y245+AB245+AE245+AH245+AK245+AN245+AQ245+AT245+AW245+AZ245+BC245)</f>
        <v>665985</v>
      </c>
      <c r="K245" s="257">
        <f t="shared" ref="K245:K246" si="213">(V245+Y245+AB245+AE245+AH245+AK245+AN245+AQ245)</f>
        <v>464029</v>
      </c>
      <c r="L245" s="288" t="s">
        <v>68</v>
      </c>
      <c r="M245" s="289"/>
      <c r="N245" s="289"/>
      <c r="O245" s="289"/>
      <c r="P245" s="289"/>
      <c r="Q245" s="289"/>
      <c r="R245" s="289"/>
      <c r="S245" s="289"/>
      <c r="T245" s="289"/>
      <c r="U245" s="290"/>
      <c r="V245" s="142">
        <v>58604</v>
      </c>
      <c r="W245" s="293" t="s">
        <v>68</v>
      </c>
      <c r="X245" s="293"/>
      <c r="Y245" s="83">
        <v>53240</v>
      </c>
      <c r="Z245" s="294" t="s">
        <v>68</v>
      </c>
      <c r="AA245" s="294"/>
      <c r="AB245" s="82">
        <v>53301</v>
      </c>
      <c r="AC245" s="293" t="s">
        <v>68</v>
      </c>
      <c r="AD245" s="293"/>
      <c r="AE245" s="83">
        <v>52027</v>
      </c>
      <c r="AF245" s="294" t="s">
        <v>68</v>
      </c>
      <c r="AG245" s="294"/>
      <c r="AH245" s="133">
        <v>61415</v>
      </c>
      <c r="AI245" s="311" t="s">
        <v>68</v>
      </c>
      <c r="AJ245" s="311"/>
      <c r="AK245" s="83">
        <v>72798</v>
      </c>
      <c r="AL245" s="294" t="s">
        <v>68</v>
      </c>
      <c r="AM245" s="294"/>
      <c r="AN245" s="82">
        <v>83227</v>
      </c>
      <c r="AO245" s="293" t="s">
        <v>68</v>
      </c>
      <c r="AP245" s="293"/>
      <c r="AQ245" s="83">
        <v>29417</v>
      </c>
      <c r="AR245" s="294" t="s">
        <v>68</v>
      </c>
      <c r="AS245" s="294"/>
      <c r="AT245" s="133">
        <v>55776</v>
      </c>
      <c r="AU245" s="311" t="s">
        <v>68</v>
      </c>
      <c r="AV245" s="311"/>
      <c r="AW245" s="83">
        <v>52166</v>
      </c>
      <c r="AX245" s="294" t="s">
        <v>68</v>
      </c>
      <c r="AY245" s="294"/>
      <c r="AZ245" s="84">
        <v>46897</v>
      </c>
      <c r="BA245" s="293" t="s">
        <v>68</v>
      </c>
      <c r="BB245" s="293"/>
      <c r="BC245" s="85">
        <v>47117</v>
      </c>
      <c r="BD245" s="295" t="s">
        <v>68</v>
      </c>
      <c r="BE245" s="295"/>
      <c r="BF245" s="143" t="s">
        <v>484</v>
      </c>
      <c r="BG245" s="49" t="s">
        <v>701</v>
      </c>
      <c r="BH245" s="44" t="s">
        <v>51</v>
      </c>
      <c r="BI245" s="44" t="s">
        <v>52</v>
      </c>
      <c r="BJ245" s="44" t="s">
        <v>53</v>
      </c>
    </row>
    <row r="246" spans="1:62" ht="52.5" customHeight="1" x14ac:dyDescent="0.2">
      <c r="A246" s="35">
        <v>2</v>
      </c>
      <c r="B246" s="35" t="s">
        <v>702</v>
      </c>
      <c r="C246" s="38" t="s">
        <v>703</v>
      </c>
      <c r="D246" s="81">
        <v>97793542</v>
      </c>
      <c r="E246" s="35" t="s">
        <v>410</v>
      </c>
      <c r="F246" s="42">
        <v>80</v>
      </c>
      <c r="G246" s="255">
        <f>SUM(H246+I246+J246+K246)</f>
        <v>171945</v>
      </c>
      <c r="H246" s="46">
        <f t="shared" si="210"/>
        <v>21346</v>
      </c>
      <c r="I246" s="47">
        <f t="shared" si="211"/>
        <v>57315</v>
      </c>
      <c r="J246" s="257">
        <f t="shared" si="212"/>
        <v>57315</v>
      </c>
      <c r="K246" s="257">
        <f t="shared" si="213"/>
        <v>35969</v>
      </c>
      <c r="L246" s="288" t="s">
        <v>68</v>
      </c>
      <c r="M246" s="289"/>
      <c r="N246" s="289"/>
      <c r="O246" s="289"/>
      <c r="P246" s="289"/>
      <c r="Q246" s="289"/>
      <c r="R246" s="289"/>
      <c r="S246" s="289"/>
      <c r="T246" s="289"/>
      <c r="U246" s="290"/>
      <c r="V246" s="144">
        <v>5034</v>
      </c>
      <c r="W246" s="304" t="s">
        <v>68</v>
      </c>
      <c r="X246" s="304"/>
      <c r="Y246" s="110">
        <v>4901</v>
      </c>
      <c r="Z246" s="305" t="s">
        <v>68</v>
      </c>
      <c r="AA246" s="305"/>
      <c r="AB246" s="109">
        <v>5213</v>
      </c>
      <c r="AC246" s="304" t="s">
        <v>68</v>
      </c>
      <c r="AD246" s="304"/>
      <c r="AE246" s="110">
        <v>5689</v>
      </c>
      <c r="AF246" s="305" t="s">
        <v>68</v>
      </c>
      <c r="AG246" s="305"/>
      <c r="AH246" s="133">
        <v>6190</v>
      </c>
      <c r="AI246" s="311" t="s">
        <v>68</v>
      </c>
      <c r="AJ246" s="311"/>
      <c r="AK246" s="110">
        <v>4394</v>
      </c>
      <c r="AL246" s="305" t="s">
        <v>68</v>
      </c>
      <c r="AM246" s="305"/>
      <c r="AN246" s="109">
        <v>2344</v>
      </c>
      <c r="AO246" s="304" t="s">
        <v>68</v>
      </c>
      <c r="AP246" s="304"/>
      <c r="AQ246" s="110">
        <v>2204</v>
      </c>
      <c r="AR246" s="305" t="s">
        <v>68</v>
      </c>
      <c r="AS246" s="305"/>
      <c r="AT246" s="133">
        <v>3973</v>
      </c>
      <c r="AU246" s="311" t="s">
        <v>68</v>
      </c>
      <c r="AV246" s="311"/>
      <c r="AW246" s="110">
        <v>5444</v>
      </c>
      <c r="AX246" s="305" t="s">
        <v>68</v>
      </c>
      <c r="AY246" s="305"/>
      <c r="AZ246" s="136">
        <v>4945</v>
      </c>
      <c r="BA246" s="304" t="s">
        <v>68</v>
      </c>
      <c r="BB246" s="304"/>
      <c r="BC246" s="137">
        <v>6984</v>
      </c>
      <c r="BD246" s="307" t="s">
        <v>68</v>
      </c>
      <c r="BE246" s="307"/>
      <c r="BF246" s="56" t="s">
        <v>484</v>
      </c>
      <c r="BG246" s="35" t="s">
        <v>701</v>
      </c>
      <c r="BH246" s="44" t="s">
        <v>51</v>
      </c>
      <c r="BI246" s="44" t="s">
        <v>52</v>
      </c>
      <c r="BJ246" s="44" t="s">
        <v>53</v>
      </c>
    </row>
    <row r="247" spans="1:62" s="145" customFormat="1" ht="15.75" customHeight="1" x14ac:dyDescent="0.2">
      <c r="A247" s="291" t="s">
        <v>704</v>
      </c>
      <c r="B247" s="291"/>
      <c r="C247" s="291"/>
      <c r="D247" s="291"/>
      <c r="E247" s="291"/>
      <c r="F247" s="73"/>
      <c r="G247" s="74">
        <f>SUM(G245:G246)</f>
        <v>2169900</v>
      </c>
      <c r="H247" s="74">
        <f>SUM(H245:H246)</f>
        <v>223302</v>
      </c>
      <c r="I247" s="74">
        <f>SUM(I245:I246)</f>
        <v>723300</v>
      </c>
      <c r="J247" s="74">
        <f>SUM(J245:J246)</f>
        <v>723300</v>
      </c>
      <c r="K247" s="74">
        <f>SUM(K245:K246)</f>
        <v>499998</v>
      </c>
      <c r="L247" s="264"/>
      <c r="M247" s="204"/>
      <c r="N247" s="204"/>
      <c r="O247" s="204"/>
      <c r="P247" s="204"/>
      <c r="Q247" s="204"/>
      <c r="R247" s="204"/>
      <c r="S247" s="204"/>
      <c r="T247" s="204"/>
      <c r="U247" s="204"/>
      <c r="V247" s="74">
        <f>SUM(V245:V246)</f>
        <v>63638</v>
      </c>
      <c r="W247" s="127"/>
      <c r="X247" s="127"/>
      <c r="Y247" s="74">
        <f>SUM(Y245:Y246)</f>
        <v>58141</v>
      </c>
      <c r="Z247" s="127"/>
      <c r="AA247" s="127"/>
      <c r="AB247" s="74">
        <f>SUM(AB245:AB246)</f>
        <v>58514</v>
      </c>
      <c r="AC247" s="127"/>
      <c r="AD247" s="127"/>
      <c r="AE247" s="74">
        <f>SUM(AE245:AE246)</f>
        <v>57716</v>
      </c>
      <c r="AF247" s="127"/>
      <c r="AG247" s="127"/>
      <c r="AH247" s="74">
        <f>SUM(AH245:AH246)</f>
        <v>67605</v>
      </c>
      <c r="AI247" s="76"/>
      <c r="AJ247" s="76"/>
      <c r="AK247" s="74">
        <f>SUM(AK245:AK246)</f>
        <v>77192</v>
      </c>
      <c r="AL247" s="127"/>
      <c r="AM247" s="127"/>
      <c r="AN247" s="74">
        <f>SUM(AN245:AN246)</f>
        <v>85571</v>
      </c>
      <c r="AO247" s="127"/>
      <c r="AP247" s="127"/>
      <c r="AQ247" s="74">
        <f>SUM(AQ245:AQ246)</f>
        <v>31621</v>
      </c>
      <c r="AR247" s="127"/>
      <c r="AS247" s="127"/>
      <c r="AT247" s="74">
        <f>SUM(AT245:AT246)</f>
        <v>59749</v>
      </c>
      <c r="AU247" s="76"/>
      <c r="AV247" s="76"/>
      <c r="AW247" s="74">
        <f>SUM(AW245:AW246)</f>
        <v>57610</v>
      </c>
      <c r="AX247" s="127"/>
      <c r="AY247" s="127"/>
      <c r="AZ247" s="138">
        <f>SUM(AZ245:AZ246)</f>
        <v>51842</v>
      </c>
      <c r="BA247" s="129"/>
      <c r="BB247" s="129"/>
      <c r="BC247" s="129">
        <f>SUM(BC245:BC246)</f>
        <v>54101</v>
      </c>
      <c r="BD247" s="130"/>
      <c r="BE247" s="130"/>
      <c r="BF247" s="78"/>
      <c r="BG247" s="79"/>
      <c r="BH247" s="80"/>
      <c r="BI247" s="80"/>
      <c r="BJ247" s="80"/>
    </row>
    <row r="248" spans="1:62" ht="25.5" customHeight="1" x14ac:dyDescent="0.2">
      <c r="A248" s="276" t="s">
        <v>705</v>
      </c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  <c r="AX248" s="276"/>
      <c r="AY248" s="276"/>
      <c r="AZ248" s="276"/>
      <c r="BA248" s="276"/>
      <c r="BB248" s="276"/>
      <c r="BC248" s="276"/>
      <c r="BD248" s="276"/>
      <c r="BE248" s="276"/>
      <c r="BF248" s="276"/>
      <c r="BG248" s="276"/>
      <c r="BH248" s="276"/>
      <c r="BI248" s="276"/>
      <c r="BJ248" s="276"/>
    </row>
    <row r="249" spans="1:62" ht="92.25" customHeight="1" x14ac:dyDescent="0.2">
      <c r="A249" s="35">
        <v>1</v>
      </c>
      <c r="B249" s="35" t="s">
        <v>706</v>
      </c>
      <c r="C249" s="70" t="s">
        <v>707</v>
      </c>
      <c r="D249" s="81" t="s">
        <v>708</v>
      </c>
      <c r="E249" s="35" t="s">
        <v>67</v>
      </c>
      <c r="F249" s="42">
        <v>24</v>
      </c>
      <c r="G249" s="255">
        <f>SUM(H249+I249+J249+K249)</f>
        <v>70104</v>
      </c>
      <c r="H249" s="46">
        <f t="shared" ref="H249:H258" si="214">(AT249+AW249+AZ249+BC249)</f>
        <v>8795</v>
      </c>
      <c r="I249" s="47">
        <f t="shared" ref="I249:I258" si="215">(V249+Y249+AB249+AE249+AH249+AK249+AN249+AQ249+AT249+AW249+AZ249+BC249)</f>
        <v>23368</v>
      </c>
      <c r="J249" s="257">
        <f t="shared" ref="J249:J258" si="216">(V249+Y249+AB249+AE249+AH249+AK249+AN249+AQ249+AT249+AW249+AZ249+BC249)</f>
        <v>23368</v>
      </c>
      <c r="K249" s="257">
        <f t="shared" ref="K249:K258" si="217">(V249+Y249+AB249+AE249+AH249+AK249+AN249+AQ249)</f>
        <v>14573</v>
      </c>
      <c r="L249" s="288" t="s">
        <v>68</v>
      </c>
      <c r="M249" s="289"/>
      <c r="N249" s="289"/>
      <c r="O249" s="289"/>
      <c r="P249" s="289"/>
      <c r="Q249" s="289"/>
      <c r="R249" s="289"/>
      <c r="S249" s="289"/>
      <c r="T249" s="289"/>
      <c r="U249" s="290"/>
      <c r="V249" s="146">
        <v>3344</v>
      </c>
      <c r="W249" s="293" t="s">
        <v>68</v>
      </c>
      <c r="X249" s="293"/>
      <c r="Y249" s="147">
        <v>2196</v>
      </c>
      <c r="Z249" s="294" t="s">
        <v>68</v>
      </c>
      <c r="AA249" s="294"/>
      <c r="AB249" s="148">
        <v>2166</v>
      </c>
      <c r="AC249" s="293" t="s">
        <v>68</v>
      </c>
      <c r="AD249" s="293"/>
      <c r="AE249" s="147">
        <v>1882</v>
      </c>
      <c r="AF249" s="294" t="s">
        <v>68</v>
      </c>
      <c r="AG249" s="294"/>
      <c r="AH249" s="148">
        <v>1729</v>
      </c>
      <c r="AI249" s="293" t="s">
        <v>68</v>
      </c>
      <c r="AJ249" s="293"/>
      <c r="AK249" s="147">
        <v>1199</v>
      </c>
      <c r="AL249" s="294" t="s">
        <v>68</v>
      </c>
      <c r="AM249" s="294"/>
      <c r="AN249" s="148">
        <v>925</v>
      </c>
      <c r="AO249" s="293" t="s">
        <v>68</v>
      </c>
      <c r="AP249" s="293"/>
      <c r="AQ249" s="147">
        <v>1132</v>
      </c>
      <c r="AR249" s="294" t="s">
        <v>68</v>
      </c>
      <c r="AS249" s="294"/>
      <c r="AT249" s="148">
        <v>2881</v>
      </c>
      <c r="AU249" s="293" t="s">
        <v>68</v>
      </c>
      <c r="AV249" s="293"/>
      <c r="AW249" s="147">
        <v>2115</v>
      </c>
      <c r="AX249" s="294" t="s">
        <v>68</v>
      </c>
      <c r="AY249" s="294"/>
      <c r="AZ249" s="149">
        <v>2426</v>
      </c>
      <c r="BA249" s="293" t="s">
        <v>68</v>
      </c>
      <c r="BB249" s="293"/>
      <c r="BC249" s="150">
        <v>1373</v>
      </c>
      <c r="BD249" s="295" t="s">
        <v>68</v>
      </c>
      <c r="BE249" s="295"/>
      <c r="BF249" s="56" t="s">
        <v>484</v>
      </c>
      <c r="BG249" s="35" t="s">
        <v>709</v>
      </c>
      <c r="BH249" s="44" t="s">
        <v>51</v>
      </c>
      <c r="BI249" s="44" t="s">
        <v>52</v>
      </c>
      <c r="BJ249" s="44" t="s">
        <v>53</v>
      </c>
    </row>
    <row r="250" spans="1:62" ht="80.25" customHeight="1" x14ac:dyDescent="0.2">
      <c r="A250" s="35">
        <v>2</v>
      </c>
      <c r="B250" s="35" t="s">
        <v>706</v>
      </c>
      <c r="C250" s="70" t="s">
        <v>710</v>
      </c>
      <c r="D250" s="81" t="s">
        <v>711</v>
      </c>
      <c r="E250" s="35" t="s">
        <v>123</v>
      </c>
      <c r="F250" s="42">
        <v>40</v>
      </c>
      <c r="G250" s="255">
        <f t="shared" ref="G250:G258" si="218">SUM(H250+I250+J250+K250)</f>
        <v>45258</v>
      </c>
      <c r="H250" s="46">
        <f t="shared" si="214"/>
        <v>6154</v>
      </c>
      <c r="I250" s="47">
        <f t="shared" si="215"/>
        <v>15086</v>
      </c>
      <c r="J250" s="257">
        <f t="shared" si="216"/>
        <v>15086</v>
      </c>
      <c r="K250" s="257">
        <f t="shared" si="217"/>
        <v>8932</v>
      </c>
      <c r="L250" s="259">
        <f t="shared" ref="L250" si="219">(M250+N250+O250+P250)</f>
        <v>14535</v>
      </c>
      <c r="M250" s="261">
        <f t="shared" ref="M250" si="220">SUM(AU250,AX250,BA250,BD250)</f>
        <v>2077</v>
      </c>
      <c r="N250" s="261">
        <f>(W250+Z250+AC250+AF250+AI250+AL250+AO250+AR250+AU250+AX250+BA250+BD250)</f>
        <v>4845</v>
      </c>
      <c r="O250" s="260">
        <f>(W250+Z250+AC250+AF250+AI250+AL250+AO250+AR250+AU250+AX250+BA250+BD250)</f>
        <v>4845</v>
      </c>
      <c r="P250" s="260">
        <f>(W250+Z250+AC250+AF250+AI250+AL250+AO250+AR250)</f>
        <v>2768</v>
      </c>
      <c r="Q250" s="260">
        <f t="shared" ref="Q250" si="221">(R250+S250+T250+U250)</f>
        <v>30723</v>
      </c>
      <c r="R250" s="261">
        <f t="shared" ref="R250" si="222">SUM(AV250,AY250,BB250,BE250)</f>
        <v>4077</v>
      </c>
      <c r="S250" s="260">
        <f>(X250+AA250+AD250+AG250+AJ250+AM250+AP250+AS250+AV250+AY250+BB250+BE250)</f>
        <v>10241</v>
      </c>
      <c r="T250" s="260">
        <f>(X250+AA250+AD250+AG250+AJ250+AM250+AP250+AS250+AV250+AY250+BB250+BE250)</f>
        <v>10241</v>
      </c>
      <c r="U250" s="260">
        <f>(X250+AA250+AD250+AG250+AJ250+AM250+AP250+AS250)</f>
        <v>6164</v>
      </c>
      <c r="V250" s="151">
        <v>2119</v>
      </c>
      <c r="W250" s="151">
        <v>687</v>
      </c>
      <c r="X250" s="152">
        <v>1432</v>
      </c>
      <c r="Y250" s="153">
        <v>1459</v>
      </c>
      <c r="Z250" s="154">
        <v>516</v>
      </c>
      <c r="AA250" s="155">
        <v>943</v>
      </c>
      <c r="AB250" s="156">
        <v>1334</v>
      </c>
      <c r="AC250" s="151">
        <v>464</v>
      </c>
      <c r="AD250" s="152">
        <v>870</v>
      </c>
      <c r="AE250" s="153">
        <v>1145</v>
      </c>
      <c r="AF250" s="154">
        <v>347</v>
      </c>
      <c r="AG250" s="155">
        <v>798</v>
      </c>
      <c r="AH250" s="156">
        <v>968</v>
      </c>
      <c r="AI250" s="151">
        <v>276</v>
      </c>
      <c r="AJ250" s="152">
        <v>692</v>
      </c>
      <c r="AK250" s="153">
        <v>708</v>
      </c>
      <c r="AL250" s="154">
        <v>185</v>
      </c>
      <c r="AM250" s="155">
        <v>523</v>
      </c>
      <c r="AN250" s="156">
        <v>581</v>
      </c>
      <c r="AO250" s="151">
        <v>130</v>
      </c>
      <c r="AP250" s="152">
        <v>451</v>
      </c>
      <c r="AQ250" s="153">
        <v>618</v>
      </c>
      <c r="AR250" s="154">
        <v>163</v>
      </c>
      <c r="AS250" s="155">
        <v>455</v>
      </c>
      <c r="AT250" s="156">
        <v>1909</v>
      </c>
      <c r="AU250" s="151">
        <v>620</v>
      </c>
      <c r="AV250" s="152">
        <v>1289</v>
      </c>
      <c r="AW250" s="153">
        <v>1549</v>
      </c>
      <c r="AX250" s="154">
        <v>557</v>
      </c>
      <c r="AY250" s="155">
        <v>992</v>
      </c>
      <c r="AZ250" s="157">
        <v>1781</v>
      </c>
      <c r="BA250" s="158">
        <v>598</v>
      </c>
      <c r="BB250" s="159">
        <v>1183</v>
      </c>
      <c r="BC250" s="160">
        <v>915</v>
      </c>
      <c r="BD250" s="105">
        <v>302</v>
      </c>
      <c r="BE250" s="161">
        <v>613</v>
      </c>
      <c r="BF250" s="162" t="s">
        <v>484</v>
      </c>
      <c r="BG250" s="35" t="s">
        <v>709</v>
      </c>
      <c r="BH250" s="44" t="s">
        <v>51</v>
      </c>
      <c r="BI250" s="44" t="s">
        <v>52</v>
      </c>
      <c r="BJ250" s="44" t="s">
        <v>53</v>
      </c>
    </row>
    <row r="251" spans="1:62" ht="92.25" customHeight="1" x14ac:dyDescent="0.2">
      <c r="A251" s="35">
        <v>3</v>
      </c>
      <c r="B251" s="35" t="s">
        <v>712</v>
      </c>
      <c r="C251" s="38" t="s">
        <v>713</v>
      </c>
      <c r="D251" s="39" t="s">
        <v>714</v>
      </c>
      <c r="E251" s="35" t="s">
        <v>67</v>
      </c>
      <c r="F251" s="163">
        <v>30</v>
      </c>
      <c r="G251" s="255">
        <f t="shared" si="218"/>
        <v>39228</v>
      </c>
      <c r="H251" s="46">
        <f t="shared" si="214"/>
        <v>5277</v>
      </c>
      <c r="I251" s="47">
        <f t="shared" si="215"/>
        <v>13076</v>
      </c>
      <c r="J251" s="257">
        <f t="shared" si="216"/>
        <v>13076</v>
      </c>
      <c r="K251" s="257">
        <f t="shared" si="217"/>
        <v>7799</v>
      </c>
      <c r="L251" s="288" t="s">
        <v>68</v>
      </c>
      <c r="M251" s="289"/>
      <c r="N251" s="289"/>
      <c r="O251" s="289"/>
      <c r="P251" s="289"/>
      <c r="Q251" s="289"/>
      <c r="R251" s="289"/>
      <c r="S251" s="289"/>
      <c r="T251" s="289"/>
      <c r="U251" s="290"/>
      <c r="V251" s="119">
        <v>2025</v>
      </c>
      <c r="W251" s="296" t="s">
        <v>68</v>
      </c>
      <c r="X251" s="296"/>
      <c r="Y251" s="87">
        <v>1469</v>
      </c>
      <c r="Z251" s="297" t="s">
        <v>68</v>
      </c>
      <c r="AA251" s="297"/>
      <c r="AB251" s="86">
        <v>1258</v>
      </c>
      <c r="AC251" s="296" t="s">
        <v>68</v>
      </c>
      <c r="AD251" s="296"/>
      <c r="AE251" s="87">
        <v>1044</v>
      </c>
      <c r="AF251" s="297" t="s">
        <v>68</v>
      </c>
      <c r="AG251" s="297"/>
      <c r="AH251" s="86">
        <v>809</v>
      </c>
      <c r="AI251" s="296" t="s">
        <v>68</v>
      </c>
      <c r="AJ251" s="296"/>
      <c r="AK251" s="87">
        <v>607</v>
      </c>
      <c r="AL251" s="297" t="s">
        <v>68</v>
      </c>
      <c r="AM251" s="297"/>
      <c r="AN251" s="86">
        <v>296</v>
      </c>
      <c r="AO251" s="296" t="s">
        <v>68</v>
      </c>
      <c r="AP251" s="296"/>
      <c r="AQ251" s="87">
        <v>291</v>
      </c>
      <c r="AR251" s="297" t="s">
        <v>68</v>
      </c>
      <c r="AS251" s="297"/>
      <c r="AT251" s="86">
        <v>1404</v>
      </c>
      <c r="AU251" s="296" t="s">
        <v>68</v>
      </c>
      <c r="AV251" s="296"/>
      <c r="AW251" s="87">
        <v>1278</v>
      </c>
      <c r="AX251" s="297" t="s">
        <v>68</v>
      </c>
      <c r="AY251" s="297"/>
      <c r="AZ251" s="89">
        <v>1654</v>
      </c>
      <c r="BA251" s="296" t="s">
        <v>68</v>
      </c>
      <c r="BB251" s="296"/>
      <c r="BC251" s="90">
        <v>941</v>
      </c>
      <c r="BD251" s="297" t="s">
        <v>68</v>
      </c>
      <c r="BE251" s="297"/>
      <c r="BF251" s="162" t="s">
        <v>484</v>
      </c>
      <c r="BG251" s="35" t="s">
        <v>712</v>
      </c>
      <c r="BH251" s="44" t="s">
        <v>51</v>
      </c>
      <c r="BI251" s="44" t="s">
        <v>52</v>
      </c>
      <c r="BJ251" s="44" t="s">
        <v>53</v>
      </c>
    </row>
    <row r="252" spans="1:62" ht="51" x14ac:dyDescent="0.2">
      <c r="A252" s="35">
        <v>4</v>
      </c>
      <c r="B252" s="58" t="s">
        <v>715</v>
      </c>
      <c r="C252" s="50" t="s">
        <v>716</v>
      </c>
      <c r="D252" s="51" t="s">
        <v>717</v>
      </c>
      <c r="E252" s="49" t="s">
        <v>123</v>
      </c>
      <c r="F252" s="164">
        <v>19</v>
      </c>
      <c r="G252" s="255">
        <f t="shared" si="218"/>
        <v>63195</v>
      </c>
      <c r="H252" s="46">
        <f t="shared" si="214"/>
        <v>7799</v>
      </c>
      <c r="I252" s="47">
        <f t="shared" si="215"/>
        <v>21065</v>
      </c>
      <c r="J252" s="257">
        <f t="shared" si="216"/>
        <v>21065</v>
      </c>
      <c r="K252" s="257">
        <f t="shared" si="217"/>
        <v>13266</v>
      </c>
      <c r="L252" s="259">
        <f t="shared" ref="L252" si="223">(M252+N252+O252+P252)</f>
        <v>18753</v>
      </c>
      <c r="M252" s="261">
        <f t="shared" ref="M252" si="224">SUM(AU252,AX252,BA252,BD252)</f>
        <v>2427</v>
      </c>
      <c r="N252" s="261">
        <f>(W252+Z252+AC252+AF252+AI252+AL252+AO252+AR252+AU252+AX252+BA252+BD252)</f>
        <v>6251</v>
      </c>
      <c r="O252" s="260">
        <f>(W252+Z252+AC252+AF252+AI252+AL252+AO252+AR252+AU252+AX252+BA252+BD252)</f>
        <v>6251</v>
      </c>
      <c r="P252" s="260">
        <f>(W252+Z252+AC252+AF252+AI252+AL252+AO252+AR252)</f>
        <v>3824</v>
      </c>
      <c r="Q252" s="260">
        <f t="shared" ref="Q252" si="225">(R252+S252+T252+U252)</f>
        <v>44442</v>
      </c>
      <c r="R252" s="261">
        <f t="shared" ref="R252" si="226">SUM(AV252,AY252,BB252,BE252)</f>
        <v>5372</v>
      </c>
      <c r="S252" s="260">
        <f>(X252+AA252+AD252+AG252+AJ252+AM252+AP252+AS252+AV252+AY252+BB252+BE252)</f>
        <v>14814</v>
      </c>
      <c r="T252" s="260">
        <f>(X252+AA252+AD252+AG252+AJ252+AM252+AP252+AS252+AV252+AY252+BB252+BE252)</f>
        <v>14814</v>
      </c>
      <c r="U252" s="260">
        <f>(X252+AA252+AD252+AG252+AJ252+AM252+AP252+AS252)</f>
        <v>9442</v>
      </c>
      <c r="V252" s="119">
        <v>6067</v>
      </c>
      <c r="W252" s="119">
        <v>1817</v>
      </c>
      <c r="X252" s="165">
        <v>4250</v>
      </c>
      <c r="Y252" s="87">
        <v>3031</v>
      </c>
      <c r="Z252" s="166">
        <v>919</v>
      </c>
      <c r="AA252" s="167">
        <v>2112</v>
      </c>
      <c r="AB252" s="86">
        <v>1876</v>
      </c>
      <c r="AC252" s="119">
        <v>564</v>
      </c>
      <c r="AD252" s="165">
        <v>1312</v>
      </c>
      <c r="AE252" s="87">
        <v>1470</v>
      </c>
      <c r="AF252" s="166">
        <v>317</v>
      </c>
      <c r="AG252" s="167">
        <v>1153</v>
      </c>
      <c r="AH252" s="86">
        <v>387</v>
      </c>
      <c r="AI252" s="119">
        <v>93</v>
      </c>
      <c r="AJ252" s="165">
        <v>294</v>
      </c>
      <c r="AK252" s="87">
        <v>218</v>
      </c>
      <c r="AL252" s="166">
        <v>61</v>
      </c>
      <c r="AM252" s="167">
        <v>157</v>
      </c>
      <c r="AN252" s="86">
        <v>155</v>
      </c>
      <c r="AO252" s="119">
        <v>37</v>
      </c>
      <c r="AP252" s="165">
        <v>118</v>
      </c>
      <c r="AQ252" s="87">
        <v>62</v>
      </c>
      <c r="AR252" s="166">
        <v>16</v>
      </c>
      <c r="AS252" s="167">
        <v>46</v>
      </c>
      <c r="AT252" s="86">
        <v>799</v>
      </c>
      <c r="AU252" s="119">
        <v>290</v>
      </c>
      <c r="AV252" s="165">
        <v>509</v>
      </c>
      <c r="AW252" s="87">
        <v>1966</v>
      </c>
      <c r="AX252" s="166">
        <v>608</v>
      </c>
      <c r="AY252" s="167">
        <v>1358</v>
      </c>
      <c r="AZ252" s="89">
        <v>3408</v>
      </c>
      <c r="BA252" s="168">
        <v>1046</v>
      </c>
      <c r="BB252" s="169">
        <v>2362</v>
      </c>
      <c r="BC252" s="90">
        <v>1626</v>
      </c>
      <c r="BD252" s="91">
        <v>483</v>
      </c>
      <c r="BE252" s="88">
        <v>1143</v>
      </c>
      <c r="BF252" s="134" t="s">
        <v>484</v>
      </c>
      <c r="BG252" s="58" t="s">
        <v>715</v>
      </c>
      <c r="BH252" s="44" t="s">
        <v>51</v>
      </c>
      <c r="BI252" s="44" t="s">
        <v>52</v>
      </c>
      <c r="BJ252" s="44" t="s">
        <v>53</v>
      </c>
    </row>
    <row r="253" spans="1:62" ht="51" x14ac:dyDescent="0.2">
      <c r="A253" s="35">
        <v>5</v>
      </c>
      <c r="B253" s="96" t="s">
        <v>715</v>
      </c>
      <c r="C253" s="38" t="s">
        <v>718</v>
      </c>
      <c r="D253" s="39" t="s">
        <v>719</v>
      </c>
      <c r="E253" s="35" t="s">
        <v>67</v>
      </c>
      <c r="F253" s="163">
        <v>24</v>
      </c>
      <c r="G253" s="255">
        <f t="shared" si="218"/>
        <v>17313</v>
      </c>
      <c r="H253" s="46">
        <f t="shared" si="214"/>
        <v>2314</v>
      </c>
      <c r="I253" s="47">
        <f t="shared" si="215"/>
        <v>5771</v>
      </c>
      <c r="J253" s="257">
        <f t="shared" si="216"/>
        <v>5771</v>
      </c>
      <c r="K253" s="257">
        <f t="shared" si="217"/>
        <v>3457</v>
      </c>
      <c r="L253" s="288" t="s">
        <v>68</v>
      </c>
      <c r="M253" s="289"/>
      <c r="N253" s="289"/>
      <c r="O253" s="289"/>
      <c r="P253" s="289"/>
      <c r="Q253" s="289"/>
      <c r="R253" s="289"/>
      <c r="S253" s="289"/>
      <c r="T253" s="289"/>
      <c r="U253" s="290"/>
      <c r="V253" s="119">
        <v>687</v>
      </c>
      <c r="W253" s="296" t="s">
        <v>68</v>
      </c>
      <c r="X253" s="296"/>
      <c r="Y253" s="87">
        <v>584</v>
      </c>
      <c r="Z253" s="297" t="s">
        <v>68</v>
      </c>
      <c r="AA253" s="297"/>
      <c r="AB253" s="86">
        <v>548</v>
      </c>
      <c r="AC253" s="296" t="s">
        <v>68</v>
      </c>
      <c r="AD253" s="296"/>
      <c r="AE253" s="87">
        <v>459</v>
      </c>
      <c r="AF253" s="297" t="s">
        <v>68</v>
      </c>
      <c r="AG253" s="297"/>
      <c r="AH253" s="86">
        <v>470</v>
      </c>
      <c r="AI253" s="296" t="s">
        <v>68</v>
      </c>
      <c r="AJ253" s="296"/>
      <c r="AK253" s="87">
        <v>356</v>
      </c>
      <c r="AL253" s="297" t="s">
        <v>68</v>
      </c>
      <c r="AM253" s="297"/>
      <c r="AN253" s="86">
        <v>204</v>
      </c>
      <c r="AO253" s="296" t="s">
        <v>68</v>
      </c>
      <c r="AP253" s="296"/>
      <c r="AQ253" s="87">
        <v>149</v>
      </c>
      <c r="AR253" s="297" t="s">
        <v>68</v>
      </c>
      <c r="AS253" s="297"/>
      <c r="AT253" s="86">
        <v>740</v>
      </c>
      <c r="AU253" s="296" t="s">
        <v>68</v>
      </c>
      <c r="AV253" s="296"/>
      <c r="AW253" s="87">
        <v>551</v>
      </c>
      <c r="AX253" s="297" t="s">
        <v>68</v>
      </c>
      <c r="AY253" s="297"/>
      <c r="AZ253" s="89">
        <v>677</v>
      </c>
      <c r="BA253" s="296" t="s">
        <v>68</v>
      </c>
      <c r="BB253" s="296"/>
      <c r="BC253" s="90">
        <v>346</v>
      </c>
      <c r="BD253" s="297" t="s">
        <v>68</v>
      </c>
      <c r="BE253" s="297"/>
      <c r="BF253" s="162" t="s">
        <v>484</v>
      </c>
      <c r="BG253" s="96" t="s">
        <v>715</v>
      </c>
      <c r="BH253" s="44" t="s">
        <v>51</v>
      </c>
      <c r="BI253" s="44" t="s">
        <v>52</v>
      </c>
      <c r="BJ253" s="44" t="s">
        <v>53</v>
      </c>
    </row>
    <row r="254" spans="1:62" ht="76.5" x14ac:dyDescent="0.2">
      <c r="A254" s="35">
        <v>6</v>
      </c>
      <c r="B254" s="35" t="s">
        <v>720</v>
      </c>
      <c r="C254" s="38" t="s">
        <v>721</v>
      </c>
      <c r="D254" s="39" t="s">
        <v>722</v>
      </c>
      <c r="E254" s="35" t="s">
        <v>723</v>
      </c>
      <c r="F254" s="42" t="s">
        <v>724</v>
      </c>
      <c r="G254" s="255">
        <f>SUM(H254+I254+J254+K254)</f>
        <v>178740</v>
      </c>
      <c r="H254" s="46">
        <f t="shared" si="214"/>
        <v>25795</v>
      </c>
      <c r="I254" s="47">
        <f t="shared" si="215"/>
        <v>59580</v>
      </c>
      <c r="J254" s="257">
        <f t="shared" si="216"/>
        <v>59580</v>
      </c>
      <c r="K254" s="257">
        <f t="shared" si="217"/>
        <v>33785</v>
      </c>
      <c r="L254" s="259">
        <f t="shared" ref="L254" si="227">(M254+N254+O254+P254)</f>
        <v>71994</v>
      </c>
      <c r="M254" s="261">
        <f t="shared" ref="M254" si="228">SUM(AU254,AX254,BA254,BD254)</f>
        <v>10576</v>
      </c>
      <c r="N254" s="261">
        <f>(W254+Z254+AC254+AF254+AI254+AL254+AO254+AR254+AU254+AX254+BA254+BD254)</f>
        <v>23998</v>
      </c>
      <c r="O254" s="260">
        <f>(W254+Z254+AC254+AF254+AI254+AL254+AO254+AR254+AU254+AX254+BA254+BD254)</f>
        <v>23998</v>
      </c>
      <c r="P254" s="260">
        <f>(W254+Z254+AC254+AF254+AI254+AL254+AO254+AR254)</f>
        <v>13422</v>
      </c>
      <c r="Q254" s="260">
        <f t="shared" ref="Q254" si="229">(R254+S254+T254+U254)</f>
        <v>106746</v>
      </c>
      <c r="R254" s="261">
        <f t="shared" ref="R254" si="230">SUM(AV254,AY254,BB254,BE254)</f>
        <v>15219</v>
      </c>
      <c r="S254" s="260">
        <f>(X254+AA254+AD254+AG254+AJ254+AM254+AP254+AS254+AV254+AY254+BB254+BE254)</f>
        <v>35582</v>
      </c>
      <c r="T254" s="260">
        <f>(X254+AA254+AD254+AG254+AJ254+AM254+AP254+AS254+AV254+AY254+BB254+BE254)</f>
        <v>35582</v>
      </c>
      <c r="U254" s="260">
        <f>(X254+AA254+AD254+AG254+AJ254+AM254+AP254+AS254)</f>
        <v>20363</v>
      </c>
      <c r="V254" s="119">
        <v>6502</v>
      </c>
      <c r="W254" s="119">
        <v>2872</v>
      </c>
      <c r="X254" s="165">
        <v>3630</v>
      </c>
      <c r="Y254" s="87">
        <v>7081</v>
      </c>
      <c r="Z254" s="166">
        <v>3314</v>
      </c>
      <c r="AA254" s="167">
        <v>3767</v>
      </c>
      <c r="AB254" s="86">
        <v>5808</v>
      </c>
      <c r="AC254" s="119">
        <v>2304</v>
      </c>
      <c r="AD254" s="165">
        <v>3504</v>
      </c>
      <c r="AE254" s="87">
        <v>4541</v>
      </c>
      <c r="AF254" s="166">
        <v>1684</v>
      </c>
      <c r="AG254" s="167">
        <v>2857</v>
      </c>
      <c r="AH254" s="86">
        <v>3164</v>
      </c>
      <c r="AI254" s="119">
        <v>1161</v>
      </c>
      <c r="AJ254" s="165">
        <v>2003</v>
      </c>
      <c r="AK254" s="87">
        <v>3136</v>
      </c>
      <c r="AL254" s="166">
        <v>1089</v>
      </c>
      <c r="AM254" s="167">
        <v>2047</v>
      </c>
      <c r="AN254" s="86">
        <v>1577</v>
      </c>
      <c r="AO254" s="119">
        <v>416</v>
      </c>
      <c r="AP254" s="165">
        <v>1161</v>
      </c>
      <c r="AQ254" s="87">
        <v>1976</v>
      </c>
      <c r="AR254" s="166">
        <v>582</v>
      </c>
      <c r="AS254" s="167">
        <v>1394</v>
      </c>
      <c r="AT254" s="86">
        <v>4591</v>
      </c>
      <c r="AU254" s="119">
        <v>1821</v>
      </c>
      <c r="AV254" s="165">
        <v>2770</v>
      </c>
      <c r="AW254" s="87">
        <v>6006</v>
      </c>
      <c r="AX254" s="166">
        <v>2486</v>
      </c>
      <c r="AY254" s="167">
        <v>3520</v>
      </c>
      <c r="AZ254" s="89">
        <v>7584</v>
      </c>
      <c r="BA254" s="168">
        <v>3102</v>
      </c>
      <c r="BB254" s="169">
        <v>4482</v>
      </c>
      <c r="BC254" s="90">
        <v>7614</v>
      </c>
      <c r="BD254" s="91">
        <v>3167</v>
      </c>
      <c r="BE254" s="88">
        <v>4447</v>
      </c>
      <c r="BF254" s="162" t="s">
        <v>484</v>
      </c>
      <c r="BG254" s="43" t="s">
        <v>725</v>
      </c>
      <c r="BH254" s="44" t="s">
        <v>51</v>
      </c>
      <c r="BI254" s="44" t="s">
        <v>52</v>
      </c>
      <c r="BJ254" s="44" t="s">
        <v>53</v>
      </c>
    </row>
    <row r="255" spans="1:62" s="145" customFormat="1" ht="76.5" x14ac:dyDescent="0.2">
      <c r="A255" s="35">
        <v>7</v>
      </c>
      <c r="B255" s="35" t="s">
        <v>726</v>
      </c>
      <c r="C255" s="70" t="s">
        <v>727</v>
      </c>
      <c r="D255" s="81" t="s">
        <v>728</v>
      </c>
      <c r="E255" s="35" t="s">
        <v>67</v>
      </c>
      <c r="F255" s="42">
        <v>38</v>
      </c>
      <c r="G255" s="255">
        <f t="shared" si="218"/>
        <v>84585</v>
      </c>
      <c r="H255" s="46">
        <f t="shared" si="214"/>
        <v>11589</v>
      </c>
      <c r="I255" s="47">
        <f t="shared" si="215"/>
        <v>28195</v>
      </c>
      <c r="J255" s="257">
        <f t="shared" si="216"/>
        <v>28195</v>
      </c>
      <c r="K255" s="257">
        <f t="shared" si="217"/>
        <v>16606</v>
      </c>
      <c r="L255" s="288" t="s">
        <v>68</v>
      </c>
      <c r="M255" s="289"/>
      <c r="N255" s="289"/>
      <c r="O255" s="289"/>
      <c r="P255" s="289"/>
      <c r="Q255" s="289"/>
      <c r="R255" s="289"/>
      <c r="S255" s="289"/>
      <c r="T255" s="289"/>
      <c r="U255" s="290"/>
      <c r="V255" s="119">
        <v>3412</v>
      </c>
      <c r="W255" s="296" t="s">
        <v>68</v>
      </c>
      <c r="X255" s="296"/>
      <c r="Y255" s="87">
        <v>2814</v>
      </c>
      <c r="Z255" s="297" t="s">
        <v>68</v>
      </c>
      <c r="AA255" s="297"/>
      <c r="AB255" s="86">
        <v>2634</v>
      </c>
      <c r="AC255" s="296" t="s">
        <v>68</v>
      </c>
      <c r="AD255" s="296"/>
      <c r="AE255" s="87">
        <v>2500</v>
      </c>
      <c r="AF255" s="297" t="s">
        <v>68</v>
      </c>
      <c r="AG255" s="297"/>
      <c r="AH255" s="86">
        <v>2181</v>
      </c>
      <c r="AI255" s="296" t="s">
        <v>68</v>
      </c>
      <c r="AJ255" s="296"/>
      <c r="AK255" s="87">
        <v>1489</v>
      </c>
      <c r="AL255" s="297" t="s">
        <v>68</v>
      </c>
      <c r="AM255" s="297"/>
      <c r="AN255" s="86">
        <v>905</v>
      </c>
      <c r="AO255" s="296" t="s">
        <v>68</v>
      </c>
      <c r="AP255" s="296"/>
      <c r="AQ255" s="87">
        <v>671</v>
      </c>
      <c r="AR255" s="297" t="s">
        <v>68</v>
      </c>
      <c r="AS255" s="297"/>
      <c r="AT255" s="86">
        <v>3909</v>
      </c>
      <c r="AU255" s="296" t="s">
        <v>68</v>
      </c>
      <c r="AV255" s="296"/>
      <c r="AW255" s="87">
        <v>2833</v>
      </c>
      <c r="AX255" s="297" t="s">
        <v>68</v>
      </c>
      <c r="AY255" s="297"/>
      <c r="AZ255" s="89">
        <v>3252</v>
      </c>
      <c r="BA255" s="296" t="s">
        <v>68</v>
      </c>
      <c r="BB255" s="296"/>
      <c r="BC255" s="90">
        <v>1595</v>
      </c>
      <c r="BD255" s="297" t="s">
        <v>68</v>
      </c>
      <c r="BE255" s="297"/>
      <c r="BF255" s="162" t="s">
        <v>484</v>
      </c>
      <c r="BG255" s="43" t="s">
        <v>729</v>
      </c>
      <c r="BH255" s="44" t="s">
        <v>51</v>
      </c>
      <c r="BI255" s="44" t="s">
        <v>52</v>
      </c>
      <c r="BJ255" s="44" t="s">
        <v>53</v>
      </c>
    </row>
    <row r="256" spans="1:62" ht="63.75" x14ac:dyDescent="0.2">
      <c r="A256" s="35">
        <v>8</v>
      </c>
      <c r="B256" s="35" t="s">
        <v>730</v>
      </c>
      <c r="C256" s="70" t="s">
        <v>731</v>
      </c>
      <c r="D256" s="81" t="s">
        <v>732</v>
      </c>
      <c r="E256" s="35" t="s">
        <v>67</v>
      </c>
      <c r="F256" s="49">
        <v>19</v>
      </c>
      <c r="G256" s="255">
        <f t="shared" si="218"/>
        <v>188010</v>
      </c>
      <c r="H256" s="46">
        <f t="shared" si="214"/>
        <v>17668</v>
      </c>
      <c r="I256" s="47">
        <f t="shared" si="215"/>
        <v>62670</v>
      </c>
      <c r="J256" s="257">
        <f t="shared" si="216"/>
        <v>62670</v>
      </c>
      <c r="K256" s="257">
        <f t="shared" si="217"/>
        <v>45002</v>
      </c>
      <c r="L256" s="288" t="s">
        <v>68</v>
      </c>
      <c r="M256" s="289"/>
      <c r="N256" s="289"/>
      <c r="O256" s="289"/>
      <c r="P256" s="289"/>
      <c r="Q256" s="289"/>
      <c r="R256" s="289"/>
      <c r="S256" s="289"/>
      <c r="T256" s="289"/>
      <c r="U256" s="290"/>
      <c r="V256" s="119">
        <v>7307</v>
      </c>
      <c r="W256" s="296" t="s">
        <v>68</v>
      </c>
      <c r="X256" s="296"/>
      <c r="Y256" s="87">
        <v>5488</v>
      </c>
      <c r="Z256" s="297" t="s">
        <v>68</v>
      </c>
      <c r="AA256" s="297"/>
      <c r="AB256" s="86">
        <v>7295</v>
      </c>
      <c r="AC256" s="296" t="s">
        <v>68</v>
      </c>
      <c r="AD256" s="296"/>
      <c r="AE256" s="87">
        <v>6930</v>
      </c>
      <c r="AF256" s="297" t="s">
        <v>68</v>
      </c>
      <c r="AG256" s="297"/>
      <c r="AH256" s="86">
        <v>6022</v>
      </c>
      <c r="AI256" s="296" t="s">
        <v>68</v>
      </c>
      <c r="AJ256" s="296"/>
      <c r="AK256" s="87">
        <v>4532</v>
      </c>
      <c r="AL256" s="297" t="s">
        <v>68</v>
      </c>
      <c r="AM256" s="297"/>
      <c r="AN256" s="86">
        <v>4385</v>
      </c>
      <c r="AO256" s="296" t="s">
        <v>68</v>
      </c>
      <c r="AP256" s="296"/>
      <c r="AQ256" s="87">
        <v>3043</v>
      </c>
      <c r="AR256" s="297" t="s">
        <v>68</v>
      </c>
      <c r="AS256" s="297"/>
      <c r="AT256" s="86">
        <v>5891</v>
      </c>
      <c r="AU256" s="296" t="s">
        <v>68</v>
      </c>
      <c r="AV256" s="296"/>
      <c r="AW256" s="87">
        <v>4409</v>
      </c>
      <c r="AX256" s="297" t="s">
        <v>68</v>
      </c>
      <c r="AY256" s="297"/>
      <c r="AZ256" s="89">
        <v>4421</v>
      </c>
      <c r="BA256" s="296" t="s">
        <v>68</v>
      </c>
      <c r="BB256" s="296"/>
      <c r="BC256" s="90">
        <v>2947</v>
      </c>
      <c r="BD256" s="297" t="s">
        <v>68</v>
      </c>
      <c r="BE256" s="297"/>
      <c r="BF256" s="162" t="s">
        <v>484</v>
      </c>
      <c r="BG256" s="35" t="s">
        <v>733</v>
      </c>
      <c r="BH256" s="44" t="s">
        <v>51</v>
      </c>
      <c r="BI256" s="44" t="s">
        <v>52</v>
      </c>
      <c r="BJ256" s="44" t="s">
        <v>53</v>
      </c>
    </row>
    <row r="257" spans="1:62" ht="63.75" x14ac:dyDescent="0.2">
      <c r="A257" s="35">
        <v>9</v>
      </c>
      <c r="B257" s="35" t="s">
        <v>734</v>
      </c>
      <c r="C257" s="70" t="s">
        <v>735</v>
      </c>
      <c r="D257" s="48" t="s">
        <v>736</v>
      </c>
      <c r="E257" s="35" t="s">
        <v>67</v>
      </c>
      <c r="F257" s="42">
        <v>38</v>
      </c>
      <c r="G257" s="255">
        <f t="shared" si="218"/>
        <v>196896</v>
      </c>
      <c r="H257" s="46">
        <f t="shared" si="214"/>
        <v>38062</v>
      </c>
      <c r="I257" s="47">
        <f t="shared" si="215"/>
        <v>65632</v>
      </c>
      <c r="J257" s="257">
        <f t="shared" si="216"/>
        <v>65632</v>
      </c>
      <c r="K257" s="257">
        <f t="shared" si="217"/>
        <v>27570</v>
      </c>
      <c r="L257" s="288" t="s">
        <v>68</v>
      </c>
      <c r="M257" s="289"/>
      <c r="N257" s="289"/>
      <c r="O257" s="289"/>
      <c r="P257" s="289"/>
      <c r="Q257" s="289"/>
      <c r="R257" s="289"/>
      <c r="S257" s="289"/>
      <c r="T257" s="289"/>
      <c r="U257" s="290"/>
      <c r="V257" s="144">
        <v>8129</v>
      </c>
      <c r="W257" s="304" t="s">
        <v>68</v>
      </c>
      <c r="X257" s="304"/>
      <c r="Y257" s="110">
        <v>4080</v>
      </c>
      <c r="Z257" s="305" t="s">
        <v>68</v>
      </c>
      <c r="AA257" s="305"/>
      <c r="AB257" s="109">
        <v>3930</v>
      </c>
      <c r="AC257" s="304" t="s">
        <v>68</v>
      </c>
      <c r="AD257" s="304"/>
      <c r="AE257" s="110">
        <v>3332</v>
      </c>
      <c r="AF257" s="305" t="s">
        <v>68</v>
      </c>
      <c r="AG257" s="305"/>
      <c r="AH257" s="109">
        <v>2742</v>
      </c>
      <c r="AI257" s="304" t="s">
        <v>68</v>
      </c>
      <c r="AJ257" s="304"/>
      <c r="AK257" s="110">
        <v>2175</v>
      </c>
      <c r="AL257" s="305" t="s">
        <v>68</v>
      </c>
      <c r="AM257" s="305"/>
      <c r="AN257" s="109">
        <v>1875</v>
      </c>
      <c r="AO257" s="304" t="s">
        <v>68</v>
      </c>
      <c r="AP257" s="304"/>
      <c r="AQ257" s="110">
        <v>1307</v>
      </c>
      <c r="AR257" s="305" t="s">
        <v>68</v>
      </c>
      <c r="AS257" s="305"/>
      <c r="AT257" s="109">
        <v>4413</v>
      </c>
      <c r="AU257" s="304" t="s">
        <v>68</v>
      </c>
      <c r="AV257" s="304"/>
      <c r="AW257" s="110">
        <v>7584</v>
      </c>
      <c r="AX257" s="305" t="s">
        <v>68</v>
      </c>
      <c r="AY257" s="305"/>
      <c r="AZ257" s="136">
        <v>14927</v>
      </c>
      <c r="BA257" s="304" t="s">
        <v>68</v>
      </c>
      <c r="BB257" s="304"/>
      <c r="BC257" s="137">
        <v>11138</v>
      </c>
      <c r="BD257" s="305" t="s">
        <v>68</v>
      </c>
      <c r="BE257" s="305"/>
      <c r="BF257" s="162" t="s">
        <v>484</v>
      </c>
      <c r="BG257" s="35" t="s">
        <v>734</v>
      </c>
      <c r="BH257" s="44" t="s">
        <v>51</v>
      </c>
      <c r="BI257" s="44" t="s">
        <v>52</v>
      </c>
      <c r="BJ257" s="44" t="s">
        <v>53</v>
      </c>
    </row>
    <row r="258" spans="1:62" ht="60.75" customHeight="1" x14ac:dyDescent="0.2">
      <c r="A258" s="322">
        <v>10</v>
      </c>
      <c r="B258" s="35" t="s">
        <v>737</v>
      </c>
      <c r="C258" s="70" t="s">
        <v>738</v>
      </c>
      <c r="D258" s="81">
        <v>91008901</v>
      </c>
      <c r="E258" s="35" t="s">
        <v>67</v>
      </c>
      <c r="F258" s="54">
        <v>15</v>
      </c>
      <c r="G258" s="255">
        <f t="shared" si="218"/>
        <v>1866</v>
      </c>
      <c r="H258" s="46">
        <f t="shared" si="214"/>
        <v>293</v>
      </c>
      <c r="I258" s="47">
        <f t="shared" si="215"/>
        <v>622</v>
      </c>
      <c r="J258" s="257">
        <f t="shared" si="216"/>
        <v>622</v>
      </c>
      <c r="K258" s="257">
        <f t="shared" si="217"/>
        <v>329</v>
      </c>
      <c r="L258" s="284" t="s">
        <v>68</v>
      </c>
      <c r="M258" s="284"/>
      <c r="N258" s="284"/>
      <c r="O258" s="284"/>
      <c r="P258" s="284"/>
      <c r="Q258" s="284"/>
      <c r="R258" s="284"/>
      <c r="S258" s="284"/>
      <c r="T258" s="284"/>
      <c r="U258" s="284"/>
      <c r="V258" s="133">
        <v>46</v>
      </c>
      <c r="W258" s="296" t="s">
        <v>68</v>
      </c>
      <c r="X258" s="296"/>
      <c r="Y258" s="87">
        <v>90</v>
      </c>
      <c r="Z258" s="297" t="s">
        <v>68</v>
      </c>
      <c r="AA258" s="297"/>
      <c r="AB258" s="86">
        <v>69</v>
      </c>
      <c r="AC258" s="296" t="s">
        <v>68</v>
      </c>
      <c r="AD258" s="296"/>
      <c r="AE258" s="87">
        <v>40</v>
      </c>
      <c r="AF258" s="297" t="s">
        <v>68</v>
      </c>
      <c r="AG258" s="297"/>
      <c r="AH258" s="86">
        <v>49</v>
      </c>
      <c r="AI258" s="296" t="s">
        <v>68</v>
      </c>
      <c r="AJ258" s="296"/>
      <c r="AK258" s="87">
        <v>25</v>
      </c>
      <c r="AL258" s="297" t="s">
        <v>68</v>
      </c>
      <c r="AM258" s="297"/>
      <c r="AN258" s="86">
        <v>5</v>
      </c>
      <c r="AO258" s="296" t="s">
        <v>68</v>
      </c>
      <c r="AP258" s="296"/>
      <c r="AQ258" s="87">
        <v>5</v>
      </c>
      <c r="AR258" s="297" t="s">
        <v>68</v>
      </c>
      <c r="AS258" s="297"/>
      <c r="AT258" s="86">
        <v>35</v>
      </c>
      <c r="AU258" s="296" t="s">
        <v>68</v>
      </c>
      <c r="AV258" s="296"/>
      <c r="AW258" s="87">
        <v>40</v>
      </c>
      <c r="AX258" s="297" t="s">
        <v>68</v>
      </c>
      <c r="AY258" s="297"/>
      <c r="AZ258" s="89">
        <v>83</v>
      </c>
      <c r="BA258" s="296" t="s">
        <v>68</v>
      </c>
      <c r="BB258" s="296"/>
      <c r="BC258" s="90">
        <v>135</v>
      </c>
      <c r="BD258" s="315" t="s">
        <v>68</v>
      </c>
      <c r="BE258" s="315"/>
      <c r="BF258" s="56" t="s">
        <v>484</v>
      </c>
      <c r="BG258" s="43" t="s">
        <v>624</v>
      </c>
      <c r="BH258" s="44" t="s">
        <v>51</v>
      </c>
      <c r="BI258" s="44" t="s">
        <v>52</v>
      </c>
      <c r="BJ258" s="44" t="s">
        <v>53</v>
      </c>
    </row>
    <row r="259" spans="1:62" s="175" customFormat="1" ht="15" customHeight="1" x14ac:dyDescent="0.25">
      <c r="A259" s="316" t="s">
        <v>739</v>
      </c>
      <c r="B259" s="316"/>
      <c r="C259" s="316"/>
      <c r="D259" s="316"/>
      <c r="E259" s="316"/>
      <c r="F259" s="170"/>
      <c r="G259" s="74">
        <f>SUM(G249:G258)</f>
        <v>885195</v>
      </c>
      <c r="H259" s="74">
        <f>SUM(H249:H258)</f>
        <v>123746</v>
      </c>
      <c r="I259" s="74">
        <f>SUM(I249:I258)</f>
        <v>295065</v>
      </c>
      <c r="J259" s="74">
        <f>SUM(J249:J258)</f>
        <v>295065</v>
      </c>
      <c r="K259" s="74">
        <f>SUM(K249:K258)</f>
        <v>171319</v>
      </c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74">
        <f>SUM(V249:V258)</f>
        <v>39638</v>
      </c>
      <c r="W259" s="127"/>
      <c r="X259" s="127"/>
      <c r="Y259" s="74">
        <f>SUM(Y249:Y258)</f>
        <v>28292</v>
      </c>
      <c r="Z259" s="127"/>
      <c r="AA259" s="127"/>
      <c r="AB259" s="74">
        <f>SUM(AB249:AB258)</f>
        <v>26918</v>
      </c>
      <c r="AC259" s="127"/>
      <c r="AD259" s="127"/>
      <c r="AE259" s="74">
        <f>SUM(AE249:AE258)</f>
        <v>23343</v>
      </c>
      <c r="AF259" s="127"/>
      <c r="AG259" s="127"/>
      <c r="AH259" s="74">
        <f>SUM(AH249:AH258)</f>
        <v>18521</v>
      </c>
      <c r="AI259" s="127"/>
      <c r="AJ259" s="127"/>
      <c r="AK259" s="74">
        <f>SUM(AK249:AK258)</f>
        <v>14445</v>
      </c>
      <c r="AL259" s="127"/>
      <c r="AM259" s="127"/>
      <c r="AN259" s="74">
        <f>SUM(AN249:AN258)</f>
        <v>10908</v>
      </c>
      <c r="AO259" s="127"/>
      <c r="AP259" s="127"/>
      <c r="AQ259" s="74">
        <f>SUM(AQ249:AQ258)</f>
        <v>9254</v>
      </c>
      <c r="AR259" s="127"/>
      <c r="AS259" s="127"/>
      <c r="AT259" s="74">
        <f>SUM(AT249:AT258)</f>
        <v>26572</v>
      </c>
      <c r="AU259" s="127"/>
      <c r="AV259" s="127"/>
      <c r="AW259" s="74">
        <f>SUM(AW249:AW258)</f>
        <v>28331</v>
      </c>
      <c r="AX259" s="127"/>
      <c r="AY259" s="127"/>
      <c r="AZ259" s="128">
        <f>SUM(AZ249:AZ258)</f>
        <v>40213</v>
      </c>
      <c r="BA259" s="127"/>
      <c r="BB259" s="127"/>
      <c r="BC259" s="127">
        <f>SUM(BC249:BC258)</f>
        <v>28630</v>
      </c>
      <c r="BD259" s="171"/>
      <c r="BE259" s="171"/>
      <c r="BF259" s="172"/>
      <c r="BG259" s="173"/>
      <c r="BH259" s="174"/>
      <c r="BI259" s="174"/>
      <c r="BJ259" s="174"/>
    </row>
    <row r="260" spans="1:62" s="175" customFormat="1" ht="33.75" customHeight="1" x14ac:dyDescent="0.25">
      <c r="A260" s="310" t="s">
        <v>740</v>
      </c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10"/>
      <c r="AK260" s="310"/>
      <c r="AL260" s="310"/>
      <c r="AM260" s="310"/>
      <c r="AN260" s="310"/>
      <c r="AO260" s="310"/>
      <c r="AP260" s="310"/>
      <c r="AQ260" s="310"/>
      <c r="AR260" s="310"/>
      <c r="AS260" s="310"/>
      <c r="AT260" s="310"/>
      <c r="AU260" s="310"/>
      <c r="AV260" s="310"/>
      <c r="AW260" s="310"/>
      <c r="AX260" s="310"/>
      <c r="AY260" s="310"/>
      <c r="AZ260" s="310"/>
      <c r="BA260" s="310"/>
      <c r="BB260" s="310"/>
      <c r="BC260" s="310"/>
      <c r="BD260" s="310"/>
      <c r="BE260" s="310"/>
      <c r="BF260" s="310"/>
      <c r="BG260" s="310"/>
      <c r="BH260" s="310"/>
      <c r="BI260" s="310"/>
      <c r="BJ260" s="310"/>
    </row>
    <row r="261" spans="1:62" ht="63.75" x14ac:dyDescent="0.2">
      <c r="A261" s="49">
        <v>1</v>
      </c>
      <c r="B261" s="49" t="s">
        <v>741</v>
      </c>
      <c r="C261" s="176" t="s">
        <v>742</v>
      </c>
      <c r="D261" s="177">
        <v>97565499</v>
      </c>
      <c r="E261" s="49" t="s">
        <v>743</v>
      </c>
      <c r="F261" s="54">
        <v>42</v>
      </c>
      <c r="G261" s="255">
        <f>SUM(H261+I261+J261+K261)</f>
        <v>74337</v>
      </c>
      <c r="H261" s="46">
        <f t="shared" ref="H261:H283" si="231">(AT261+AW261+AZ261+BC261)</f>
        <v>10090</v>
      </c>
      <c r="I261" s="47">
        <f t="shared" ref="I261:I283" si="232">(V261+Y261+AB261+AE261+AH261+AK261+AN261+AQ261+AT261+AW261+AZ261+BC261)</f>
        <v>24779</v>
      </c>
      <c r="J261" s="257">
        <f t="shared" ref="J261:J283" si="233">(V261+Y261+AB261+AE261+AH261+AK261+AN261+AQ261+AT261+AW261+AZ261+BC261)</f>
        <v>24779</v>
      </c>
      <c r="K261" s="257">
        <f t="shared" ref="K261:K283" si="234">(V261+Y261+AB261+AE261+AH261+AK261+AN261+AQ261)</f>
        <v>14689</v>
      </c>
      <c r="L261" s="288" t="s">
        <v>68</v>
      </c>
      <c r="M261" s="289"/>
      <c r="N261" s="289"/>
      <c r="O261" s="289"/>
      <c r="P261" s="289"/>
      <c r="Q261" s="289"/>
      <c r="R261" s="289"/>
      <c r="S261" s="289"/>
      <c r="T261" s="289"/>
      <c r="U261" s="290"/>
      <c r="V261" s="142">
        <v>4260</v>
      </c>
      <c r="W261" s="293" t="s">
        <v>68</v>
      </c>
      <c r="X261" s="293"/>
      <c r="Y261" s="83">
        <v>2727</v>
      </c>
      <c r="Z261" s="294" t="s">
        <v>68</v>
      </c>
      <c r="AA261" s="294"/>
      <c r="AB261" s="82">
        <v>2585</v>
      </c>
      <c r="AC261" s="293" t="s">
        <v>68</v>
      </c>
      <c r="AD261" s="293"/>
      <c r="AE261" s="83">
        <v>1785</v>
      </c>
      <c r="AF261" s="294" t="s">
        <v>68</v>
      </c>
      <c r="AG261" s="294"/>
      <c r="AH261" s="82">
        <v>916</v>
      </c>
      <c r="AI261" s="293" t="s">
        <v>68</v>
      </c>
      <c r="AJ261" s="293"/>
      <c r="AK261" s="83">
        <v>816</v>
      </c>
      <c r="AL261" s="294" t="s">
        <v>68</v>
      </c>
      <c r="AM261" s="294"/>
      <c r="AN261" s="82">
        <v>770</v>
      </c>
      <c r="AO261" s="293" t="s">
        <v>68</v>
      </c>
      <c r="AP261" s="293"/>
      <c r="AQ261" s="83">
        <v>830</v>
      </c>
      <c r="AR261" s="294" t="s">
        <v>68</v>
      </c>
      <c r="AS261" s="294"/>
      <c r="AT261" s="82">
        <v>1257</v>
      </c>
      <c r="AU261" s="293" t="s">
        <v>68</v>
      </c>
      <c r="AV261" s="293"/>
      <c r="AW261" s="83">
        <v>2349</v>
      </c>
      <c r="AX261" s="294" t="s">
        <v>68</v>
      </c>
      <c r="AY261" s="294"/>
      <c r="AZ261" s="84">
        <v>3130</v>
      </c>
      <c r="BA261" s="293" t="s">
        <v>68</v>
      </c>
      <c r="BB261" s="293"/>
      <c r="BC261" s="85">
        <v>3354</v>
      </c>
      <c r="BD261" s="294" t="s">
        <v>68</v>
      </c>
      <c r="BE261" s="294"/>
      <c r="BF261" s="134" t="s">
        <v>49</v>
      </c>
      <c r="BG261" s="55" t="s">
        <v>744</v>
      </c>
      <c r="BH261" s="44" t="s">
        <v>51</v>
      </c>
      <c r="BI261" s="44" t="s">
        <v>52</v>
      </c>
      <c r="BJ261" s="44" t="s">
        <v>53</v>
      </c>
    </row>
    <row r="262" spans="1:62" ht="63.75" x14ac:dyDescent="0.2">
      <c r="A262" s="49">
        <v>2</v>
      </c>
      <c r="B262" s="49" t="s">
        <v>745</v>
      </c>
      <c r="C262" s="176" t="s">
        <v>746</v>
      </c>
      <c r="D262" s="178">
        <v>25428412</v>
      </c>
      <c r="E262" s="49" t="s">
        <v>67</v>
      </c>
      <c r="F262" s="54">
        <v>15</v>
      </c>
      <c r="G262" s="255">
        <f>SUM(H262+I262+J262+K262)</f>
        <v>16509</v>
      </c>
      <c r="H262" s="46">
        <f t="shared" si="231"/>
        <v>1314</v>
      </c>
      <c r="I262" s="47">
        <f t="shared" si="232"/>
        <v>5503</v>
      </c>
      <c r="J262" s="257">
        <f t="shared" si="233"/>
        <v>5503</v>
      </c>
      <c r="K262" s="257">
        <f t="shared" si="234"/>
        <v>4189</v>
      </c>
      <c r="L262" s="288" t="s">
        <v>68</v>
      </c>
      <c r="M262" s="289"/>
      <c r="N262" s="289"/>
      <c r="O262" s="289"/>
      <c r="P262" s="289"/>
      <c r="Q262" s="289"/>
      <c r="R262" s="289"/>
      <c r="S262" s="289"/>
      <c r="T262" s="289"/>
      <c r="U262" s="290"/>
      <c r="V262" s="119">
        <v>163</v>
      </c>
      <c r="W262" s="296" t="s">
        <v>68</v>
      </c>
      <c r="X262" s="296"/>
      <c r="Y262" s="87">
        <v>192</v>
      </c>
      <c r="Z262" s="297" t="s">
        <v>68</v>
      </c>
      <c r="AA262" s="297"/>
      <c r="AB262" s="86">
        <v>2837</v>
      </c>
      <c r="AC262" s="296" t="s">
        <v>68</v>
      </c>
      <c r="AD262" s="296"/>
      <c r="AE262" s="87">
        <v>285</v>
      </c>
      <c r="AF262" s="297" t="s">
        <v>68</v>
      </c>
      <c r="AG262" s="297"/>
      <c r="AH262" s="86">
        <v>205</v>
      </c>
      <c r="AI262" s="296" t="s">
        <v>68</v>
      </c>
      <c r="AJ262" s="296"/>
      <c r="AK262" s="87">
        <v>256</v>
      </c>
      <c r="AL262" s="297" t="s">
        <v>68</v>
      </c>
      <c r="AM262" s="297"/>
      <c r="AN262" s="86">
        <v>89</v>
      </c>
      <c r="AO262" s="296" t="s">
        <v>68</v>
      </c>
      <c r="AP262" s="296"/>
      <c r="AQ262" s="87">
        <v>162</v>
      </c>
      <c r="AR262" s="297" t="s">
        <v>68</v>
      </c>
      <c r="AS262" s="297"/>
      <c r="AT262" s="86">
        <v>148</v>
      </c>
      <c r="AU262" s="296" t="s">
        <v>68</v>
      </c>
      <c r="AV262" s="296"/>
      <c r="AW262" s="87">
        <v>432</v>
      </c>
      <c r="AX262" s="297" t="s">
        <v>68</v>
      </c>
      <c r="AY262" s="297"/>
      <c r="AZ262" s="89">
        <v>0</v>
      </c>
      <c r="BA262" s="296" t="s">
        <v>68</v>
      </c>
      <c r="BB262" s="296"/>
      <c r="BC262" s="90">
        <v>734</v>
      </c>
      <c r="BD262" s="297" t="s">
        <v>68</v>
      </c>
      <c r="BE262" s="297"/>
      <c r="BF262" s="134" t="s">
        <v>49</v>
      </c>
      <c r="BG262" s="55" t="s">
        <v>744</v>
      </c>
      <c r="BH262" s="44" t="s">
        <v>51</v>
      </c>
      <c r="BI262" s="44" t="s">
        <v>52</v>
      </c>
      <c r="BJ262" s="44" t="s">
        <v>53</v>
      </c>
    </row>
    <row r="263" spans="1:62" ht="63.75" x14ac:dyDescent="0.2">
      <c r="A263" s="49">
        <v>3</v>
      </c>
      <c r="B263" s="49" t="s">
        <v>747</v>
      </c>
      <c r="C263" s="176" t="s">
        <v>748</v>
      </c>
      <c r="D263" s="178">
        <v>55886034</v>
      </c>
      <c r="E263" s="49" t="s">
        <v>67</v>
      </c>
      <c r="F263" s="54">
        <v>38</v>
      </c>
      <c r="G263" s="255">
        <f t="shared" ref="G263:G283" si="235">SUM(H263+I263+J263+K263)</f>
        <v>136917</v>
      </c>
      <c r="H263" s="46">
        <f t="shared" si="231"/>
        <v>17214</v>
      </c>
      <c r="I263" s="47">
        <f t="shared" si="232"/>
        <v>45639</v>
      </c>
      <c r="J263" s="257">
        <f t="shared" si="233"/>
        <v>45639</v>
      </c>
      <c r="K263" s="257">
        <f t="shared" si="234"/>
        <v>28425</v>
      </c>
      <c r="L263" s="288" t="s">
        <v>68</v>
      </c>
      <c r="M263" s="289"/>
      <c r="N263" s="289"/>
      <c r="O263" s="289"/>
      <c r="P263" s="289"/>
      <c r="Q263" s="289"/>
      <c r="R263" s="289"/>
      <c r="S263" s="289"/>
      <c r="T263" s="289"/>
      <c r="U263" s="290"/>
      <c r="V263" s="119">
        <v>1138</v>
      </c>
      <c r="W263" s="296" t="s">
        <v>68</v>
      </c>
      <c r="X263" s="296"/>
      <c r="Y263" s="87">
        <v>3800</v>
      </c>
      <c r="Z263" s="297" t="s">
        <v>68</v>
      </c>
      <c r="AA263" s="297"/>
      <c r="AB263" s="86">
        <v>3495</v>
      </c>
      <c r="AC263" s="296" t="s">
        <v>68</v>
      </c>
      <c r="AD263" s="296"/>
      <c r="AE263" s="87">
        <v>3761</v>
      </c>
      <c r="AF263" s="297" t="s">
        <v>68</v>
      </c>
      <c r="AG263" s="297"/>
      <c r="AH263" s="86">
        <v>3755</v>
      </c>
      <c r="AI263" s="296" t="s">
        <v>68</v>
      </c>
      <c r="AJ263" s="296"/>
      <c r="AK263" s="87">
        <v>4394</v>
      </c>
      <c r="AL263" s="297" t="s">
        <v>68</v>
      </c>
      <c r="AM263" s="297"/>
      <c r="AN263" s="86">
        <v>4082</v>
      </c>
      <c r="AO263" s="296" t="s">
        <v>68</v>
      </c>
      <c r="AP263" s="296"/>
      <c r="AQ263" s="87">
        <v>4000</v>
      </c>
      <c r="AR263" s="297" t="s">
        <v>68</v>
      </c>
      <c r="AS263" s="297"/>
      <c r="AT263" s="86">
        <v>4388</v>
      </c>
      <c r="AU263" s="296" t="s">
        <v>68</v>
      </c>
      <c r="AV263" s="296"/>
      <c r="AW263" s="87">
        <v>3196</v>
      </c>
      <c r="AX263" s="297" t="s">
        <v>68</v>
      </c>
      <c r="AY263" s="297"/>
      <c r="AZ263" s="89">
        <v>3262</v>
      </c>
      <c r="BA263" s="296" t="s">
        <v>68</v>
      </c>
      <c r="BB263" s="296"/>
      <c r="BC263" s="90">
        <v>6368</v>
      </c>
      <c r="BD263" s="297" t="s">
        <v>68</v>
      </c>
      <c r="BE263" s="297"/>
      <c r="BF263" s="134" t="s">
        <v>484</v>
      </c>
      <c r="BG263" s="55" t="s">
        <v>744</v>
      </c>
      <c r="BH263" s="44" t="s">
        <v>51</v>
      </c>
      <c r="BI263" s="44" t="s">
        <v>52</v>
      </c>
      <c r="BJ263" s="44" t="s">
        <v>53</v>
      </c>
    </row>
    <row r="264" spans="1:62" ht="63.75" x14ac:dyDescent="0.2">
      <c r="A264" s="49">
        <v>4</v>
      </c>
      <c r="B264" s="49" t="s">
        <v>749</v>
      </c>
      <c r="C264" s="176" t="s">
        <v>750</v>
      </c>
      <c r="D264" s="178">
        <v>322056057031</v>
      </c>
      <c r="E264" s="49" t="s">
        <v>67</v>
      </c>
      <c r="F264" s="54">
        <v>24</v>
      </c>
      <c r="G264" s="255">
        <f t="shared" si="235"/>
        <v>88653</v>
      </c>
      <c r="H264" s="46">
        <f t="shared" si="231"/>
        <v>10626</v>
      </c>
      <c r="I264" s="47">
        <f t="shared" si="232"/>
        <v>29551</v>
      </c>
      <c r="J264" s="257">
        <f t="shared" si="233"/>
        <v>29551</v>
      </c>
      <c r="K264" s="257">
        <f t="shared" si="234"/>
        <v>18925</v>
      </c>
      <c r="L264" s="288" t="s">
        <v>68</v>
      </c>
      <c r="M264" s="289"/>
      <c r="N264" s="289"/>
      <c r="O264" s="289"/>
      <c r="P264" s="289"/>
      <c r="Q264" s="289"/>
      <c r="R264" s="289"/>
      <c r="S264" s="289"/>
      <c r="T264" s="289"/>
      <c r="U264" s="290"/>
      <c r="V264" s="119">
        <v>894</v>
      </c>
      <c r="W264" s="296" t="s">
        <v>68</v>
      </c>
      <c r="X264" s="296"/>
      <c r="Y264" s="87">
        <v>2863</v>
      </c>
      <c r="Z264" s="297" t="s">
        <v>68</v>
      </c>
      <c r="AA264" s="297"/>
      <c r="AB264" s="86">
        <v>2173</v>
      </c>
      <c r="AC264" s="296" t="s">
        <v>68</v>
      </c>
      <c r="AD264" s="296"/>
      <c r="AE264" s="87">
        <v>2162</v>
      </c>
      <c r="AF264" s="297" t="s">
        <v>68</v>
      </c>
      <c r="AG264" s="297"/>
      <c r="AH264" s="86">
        <v>2366</v>
      </c>
      <c r="AI264" s="296" t="s">
        <v>68</v>
      </c>
      <c r="AJ264" s="296"/>
      <c r="AK264" s="87">
        <v>2695</v>
      </c>
      <c r="AL264" s="297" t="s">
        <v>68</v>
      </c>
      <c r="AM264" s="297"/>
      <c r="AN264" s="86">
        <v>3106</v>
      </c>
      <c r="AO264" s="296" t="s">
        <v>68</v>
      </c>
      <c r="AP264" s="296"/>
      <c r="AQ264" s="87">
        <v>2666</v>
      </c>
      <c r="AR264" s="297" t="s">
        <v>68</v>
      </c>
      <c r="AS264" s="297"/>
      <c r="AT264" s="86">
        <v>2763</v>
      </c>
      <c r="AU264" s="296" t="s">
        <v>68</v>
      </c>
      <c r="AV264" s="296"/>
      <c r="AW264" s="87">
        <v>1997</v>
      </c>
      <c r="AX264" s="297" t="s">
        <v>68</v>
      </c>
      <c r="AY264" s="297"/>
      <c r="AZ264" s="89">
        <v>1899</v>
      </c>
      <c r="BA264" s="296" t="s">
        <v>68</v>
      </c>
      <c r="BB264" s="296"/>
      <c r="BC264" s="90">
        <v>3967</v>
      </c>
      <c r="BD264" s="297" t="s">
        <v>68</v>
      </c>
      <c r="BE264" s="297"/>
      <c r="BF264" s="134" t="s">
        <v>484</v>
      </c>
      <c r="BG264" s="55" t="s">
        <v>744</v>
      </c>
      <c r="BH264" s="44" t="s">
        <v>51</v>
      </c>
      <c r="BI264" s="44" t="s">
        <v>52</v>
      </c>
      <c r="BJ264" s="44" t="s">
        <v>53</v>
      </c>
    </row>
    <row r="265" spans="1:62" ht="63.75" x14ac:dyDescent="0.2">
      <c r="A265" s="49">
        <v>5</v>
      </c>
      <c r="B265" s="49" t="s">
        <v>751</v>
      </c>
      <c r="C265" s="176" t="s">
        <v>752</v>
      </c>
      <c r="D265" s="178">
        <v>322056088876</v>
      </c>
      <c r="E265" s="49" t="s">
        <v>67</v>
      </c>
      <c r="F265" s="54">
        <v>30</v>
      </c>
      <c r="G265" s="255">
        <f t="shared" si="235"/>
        <v>56451</v>
      </c>
      <c r="H265" s="46">
        <f t="shared" si="231"/>
        <v>6660</v>
      </c>
      <c r="I265" s="47">
        <f t="shared" si="232"/>
        <v>18817</v>
      </c>
      <c r="J265" s="257">
        <f t="shared" si="233"/>
        <v>18817</v>
      </c>
      <c r="K265" s="257">
        <f t="shared" si="234"/>
        <v>12157</v>
      </c>
      <c r="L265" s="288" t="s">
        <v>68</v>
      </c>
      <c r="M265" s="289"/>
      <c r="N265" s="289"/>
      <c r="O265" s="289"/>
      <c r="P265" s="289"/>
      <c r="Q265" s="289"/>
      <c r="R265" s="289"/>
      <c r="S265" s="289"/>
      <c r="T265" s="289"/>
      <c r="U265" s="290"/>
      <c r="V265" s="119">
        <v>598</v>
      </c>
      <c r="W265" s="296" t="s">
        <v>68</v>
      </c>
      <c r="X265" s="296"/>
      <c r="Y265" s="87">
        <v>1893</v>
      </c>
      <c r="Z265" s="297" t="s">
        <v>68</v>
      </c>
      <c r="AA265" s="297"/>
      <c r="AB265" s="86">
        <v>1623</v>
      </c>
      <c r="AC265" s="296" t="s">
        <v>68</v>
      </c>
      <c r="AD265" s="296"/>
      <c r="AE265" s="87">
        <v>1482</v>
      </c>
      <c r="AF265" s="297" t="s">
        <v>68</v>
      </c>
      <c r="AG265" s="297"/>
      <c r="AH265" s="86">
        <v>1520</v>
      </c>
      <c r="AI265" s="296" t="s">
        <v>68</v>
      </c>
      <c r="AJ265" s="296"/>
      <c r="AK265" s="87">
        <v>1718</v>
      </c>
      <c r="AL265" s="297" t="s">
        <v>68</v>
      </c>
      <c r="AM265" s="297"/>
      <c r="AN265" s="86">
        <v>1811</v>
      </c>
      <c r="AO265" s="296" t="s">
        <v>68</v>
      </c>
      <c r="AP265" s="296"/>
      <c r="AQ265" s="87">
        <v>1512</v>
      </c>
      <c r="AR265" s="297" t="s">
        <v>68</v>
      </c>
      <c r="AS265" s="297"/>
      <c r="AT265" s="86">
        <v>1444</v>
      </c>
      <c r="AU265" s="296" t="s">
        <v>68</v>
      </c>
      <c r="AV265" s="296"/>
      <c r="AW265" s="87">
        <v>1241</v>
      </c>
      <c r="AX265" s="297" t="s">
        <v>68</v>
      </c>
      <c r="AY265" s="297"/>
      <c r="AZ265" s="89">
        <v>1231</v>
      </c>
      <c r="BA265" s="296" t="s">
        <v>68</v>
      </c>
      <c r="BB265" s="296"/>
      <c r="BC265" s="90">
        <v>2744</v>
      </c>
      <c r="BD265" s="297" t="s">
        <v>68</v>
      </c>
      <c r="BE265" s="297"/>
      <c r="BF265" s="134" t="s">
        <v>484</v>
      </c>
      <c r="BG265" s="55" t="s">
        <v>744</v>
      </c>
      <c r="BH265" s="44" t="s">
        <v>51</v>
      </c>
      <c r="BI265" s="44" t="s">
        <v>52</v>
      </c>
      <c r="BJ265" s="44" t="s">
        <v>53</v>
      </c>
    </row>
    <row r="266" spans="1:62" ht="63.75" x14ac:dyDescent="0.2">
      <c r="A266" s="49">
        <v>6</v>
      </c>
      <c r="B266" s="49" t="s">
        <v>753</v>
      </c>
      <c r="C266" s="176" t="s">
        <v>754</v>
      </c>
      <c r="D266" s="178">
        <v>322056057026</v>
      </c>
      <c r="E266" s="49" t="s">
        <v>67</v>
      </c>
      <c r="F266" s="54">
        <v>19</v>
      </c>
      <c r="G266" s="255">
        <f t="shared" si="235"/>
        <v>71433</v>
      </c>
      <c r="H266" s="46">
        <f t="shared" si="231"/>
        <v>9275</v>
      </c>
      <c r="I266" s="47">
        <f t="shared" si="232"/>
        <v>23811</v>
      </c>
      <c r="J266" s="257">
        <f t="shared" si="233"/>
        <v>23811</v>
      </c>
      <c r="K266" s="257">
        <f t="shared" si="234"/>
        <v>14536</v>
      </c>
      <c r="L266" s="288" t="s">
        <v>68</v>
      </c>
      <c r="M266" s="289"/>
      <c r="N266" s="289"/>
      <c r="O266" s="289"/>
      <c r="P266" s="289"/>
      <c r="Q266" s="289"/>
      <c r="R266" s="289"/>
      <c r="S266" s="289"/>
      <c r="T266" s="289"/>
      <c r="U266" s="290"/>
      <c r="V266" s="119">
        <v>650</v>
      </c>
      <c r="W266" s="296" t="s">
        <v>68</v>
      </c>
      <c r="X266" s="296"/>
      <c r="Y266" s="87">
        <v>1957</v>
      </c>
      <c r="Z266" s="297" t="s">
        <v>68</v>
      </c>
      <c r="AA266" s="297"/>
      <c r="AB266" s="86">
        <v>1827</v>
      </c>
      <c r="AC266" s="296" t="s">
        <v>68</v>
      </c>
      <c r="AD266" s="296"/>
      <c r="AE266" s="87">
        <v>1973</v>
      </c>
      <c r="AF266" s="297" t="s">
        <v>68</v>
      </c>
      <c r="AG266" s="297"/>
      <c r="AH266" s="86">
        <v>1926</v>
      </c>
      <c r="AI266" s="296" t="s">
        <v>68</v>
      </c>
      <c r="AJ266" s="296"/>
      <c r="AK266" s="87">
        <v>2017</v>
      </c>
      <c r="AL266" s="297" t="s">
        <v>68</v>
      </c>
      <c r="AM266" s="297"/>
      <c r="AN266" s="86">
        <v>2742</v>
      </c>
      <c r="AO266" s="296" t="s">
        <v>68</v>
      </c>
      <c r="AP266" s="296"/>
      <c r="AQ266" s="87">
        <v>1444</v>
      </c>
      <c r="AR266" s="297" t="s">
        <v>68</v>
      </c>
      <c r="AS266" s="297"/>
      <c r="AT266" s="86">
        <v>2319</v>
      </c>
      <c r="AU266" s="296" t="s">
        <v>68</v>
      </c>
      <c r="AV266" s="296"/>
      <c r="AW266" s="87">
        <v>1405</v>
      </c>
      <c r="AX266" s="297" t="s">
        <v>68</v>
      </c>
      <c r="AY266" s="297"/>
      <c r="AZ266" s="89">
        <v>1580</v>
      </c>
      <c r="BA266" s="296" t="s">
        <v>68</v>
      </c>
      <c r="BB266" s="296"/>
      <c r="BC266" s="90">
        <v>3971</v>
      </c>
      <c r="BD266" s="297" t="s">
        <v>68</v>
      </c>
      <c r="BE266" s="297"/>
      <c r="BF266" s="134" t="s">
        <v>484</v>
      </c>
      <c r="BG266" s="55" t="s">
        <v>744</v>
      </c>
      <c r="BH266" s="44" t="s">
        <v>51</v>
      </c>
      <c r="BI266" s="44" t="s">
        <v>52</v>
      </c>
      <c r="BJ266" s="44" t="s">
        <v>53</v>
      </c>
    </row>
    <row r="267" spans="1:62" ht="63.75" x14ac:dyDescent="0.2">
      <c r="A267" s="49">
        <v>7</v>
      </c>
      <c r="B267" s="49" t="s">
        <v>755</v>
      </c>
      <c r="C267" s="176" t="s">
        <v>756</v>
      </c>
      <c r="D267" s="178">
        <v>322056077427</v>
      </c>
      <c r="E267" s="49" t="s">
        <v>67</v>
      </c>
      <c r="F267" s="54">
        <v>24</v>
      </c>
      <c r="G267" s="255">
        <f t="shared" si="235"/>
        <v>12009</v>
      </c>
      <c r="H267" s="46">
        <f t="shared" si="231"/>
        <v>1599</v>
      </c>
      <c r="I267" s="47">
        <f t="shared" si="232"/>
        <v>4003</v>
      </c>
      <c r="J267" s="257">
        <f t="shared" si="233"/>
        <v>4003</v>
      </c>
      <c r="K267" s="257">
        <f t="shared" si="234"/>
        <v>2404</v>
      </c>
      <c r="L267" s="288" t="s">
        <v>68</v>
      </c>
      <c r="M267" s="289"/>
      <c r="N267" s="289"/>
      <c r="O267" s="289"/>
      <c r="P267" s="289"/>
      <c r="Q267" s="289"/>
      <c r="R267" s="289"/>
      <c r="S267" s="289"/>
      <c r="T267" s="289"/>
      <c r="U267" s="290"/>
      <c r="V267" s="119">
        <v>56</v>
      </c>
      <c r="W267" s="296" t="s">
        <v>68</v>
      </c>
      <c r="X267" s="296"/>
      <c r="Y267" s="87">
        <v>802</v>
      </c>
      <c r="Z267" s="297" t="s">
        <v>68</v>
      </c>
      <c r="AA267" s="297"/>
      <c r="AB267" s="86">
        <v>663</v>
      </c>
      <c r="AC267" s="296" t="s">
        <v>68</v>
      </c>
      <c r="AD267" s="296"/>
      <c r="AE267" s="87">
        <v>185</v>
      </c>
      <c r="AF267" s="297" t="s">
        <v>68</v>
      </c>
      <c r="AG267" s="297"/>
      <c r="AH267" s="86">
        <v>182</v>
      </c>
      <c r="AI267" s="296" t="s">
        <v>68</v>
      </c>
      <c r="AJ267" s="296"/>
      <c r="AK267" s="87">
        <v>192</v>
      </c>
      <c r="AL267" s="297" t="s">
        <v>68</v>
      </c>
      <c r="AM267" s="297"/>
      <c r="AN267" s="86">
        <v>166</v>
      </c>
      <c r="AO267" s="296" t="s">
        <v>68</v>
      </c>
      <c r="AP267" s="296"/>
      <c r="AQ267" s="87">
        <v>158</v>
      </c>
      <c r="AR267" s="297" t="s">
        <v>68</v>
      </c>
      <c r="AS267" s="297"/>
      <c r="AT267" s="86">
        <v>264</v>
      </c>
      <c r="AU267" s="296" t="s">
        <v>68</v>
      </c>
      <c r="AV267" s="296"/>
      <c r="AW267" s="87">
        <v>230</v>
      </c>
      <c r="AX267" s="297" t="s">
        <v>68</v>
      </c>
      <c r="AY267" s="297"/>
      <c r="AZ267" s="89">
        <v>212</v>
      </c>
      <c r="BA267" s="296" t="s">
        <v>68</v>
      </c>
      <c r="BB267" s="296"/>
      <c r="BC267" s="90">
        <v>893</v>
      </c>
      <c r="BD267" s="297" t="s">
        <v>68</v>
      </c>
      <c r="BE267" s="297"/>
      <c r="BF267" s="134" t="s">
        <v>484</v>
      </c>
      <c r="BG267" s="55" t="s">
        <v>744</v>
      </c>
      <c r="BH267" s="44" t="s">
        <v>51</v>
      </c>
      <c r="BI267" s="44" t="s">
        <v>52</v>
      </c>
      <c r="BJ267" s="44" t="s">
        <v>53</v>
      </c>
    </row>
    <row r="268" spans="1:62" ht="63.75" x14ac:dyDescent="0.2">
      <c r="A268" s="49">
        <v>8</v>
      </c>
      <c r="B268" s="49" t="s">
        <v>757</v>
      </c>
      <c r="C268" s="176" t="s">
        <v>758</v>
      </c>
      <c r="D268" s="178">
        <v>55886031</v>
      </c>
      <c r="E268" s="49" t="s">
        <v>67</v>
      </c>
      <c r="F268" s="54">
        <v>38</v>
      </c>
      <c r="G268" s="255">
        <f t="shared" si="235"/>
        <v>117474</v>
      </c>
      <c r="H268" s="46">
        <f t="shared" si="231"/>
        <v>14275</v>
      </c>
      <c r="I268" s="47">
        <f t="shared" si="232"/>
        <v>39158</v>
      </c>
      <c r="J268" s="257">
        <f t="shared" si="233"/>
        <v>39158</v>
      </c>
      <c r="K268" s="257">
        <f t="shared" si="234"/>
        <v>24883</v>
      </c>
      <c r="L268" s="288" t="s">
        <v>68</v>
      </c>
      <c r="M268" s="289"/>
      <c r="N268" s="289"/>
      <c r="O268" s="289"/>
      <c r="P268" s="289"/>
      <c r="Q268" s="289"/>
      <c r="R268" s="289"/>
      <c r="S268" s="289"/>
      <c r="T268" s="289"/>
      <c r="U268" s="290"/>
      <c r="V268" s="119">
        <v>2133</v>
      </c>
      <c r="W268" s="296" t="s">
        <v>68</v>
      </c>
      <c r="X268" s="296"/>
      <c r="Y268" s="87">
        <v>5231</v>
      </c>
      <c r="Z268" s="297" t="s">
        <v>68</v>
      </c>
      <c r="AA268" s="297"/>
      <c r="AB268" s="86">
        <v>3983</v>
      </c>
      <c r="AC268" s="296" t="s">
        <v>68</v>
      </c>
      <c r="AD268" s="296"/>
      <c r="AE268" s="87">
        <v>3171</v>
      </c>
      <c r="AF268" s="297" t="s">
        <v>68</v>
      </c>
      <c r="AG268" s="297"/>
      <c r="AH268" s="86">
        <v>2357</v>
      </c>
      <c r="AI268" s="296" t="s">
        <v>68</v>
      </c>
      <c r="AJ268" s="296"/>
      <c r="AK268" s="87">
        <v>2330</v>
      </c>
      <c r="AL268" s="297" t="s">
        <v>68</v>
      </c>
      <c r="AM268" s="297"/>
      <c r="AN268" s="86">
        <v>2958</v>
      </c>
      <c r="AO268" s="296" t="s">
        <v>68</v>
      </c>
      <c r="AP268" s="296"/>
      <c r="AQ268" s="87">
        <v>2720</v>
      </c>
      <c r="AR268" s="297" t="s">
        <v>68</v>
      </c>
      <c r="AS268" s="297"/>
      <c r="AT268" s="86">
        <v>2234</v>
      </c>
      <c r="AU268" s="296" t="s">
        <v>68</v>
      </c>
      <c r="AV268" s="296"/>
      <c r="AW268" s="87">
        <v>1871</v>
      </c>
      <c r="AX268" s="297" t="s">
        <v>68</v>
      </c>
      <c r="AY268" s="297"/>
      <c r="AZ268" s="89">
        <v>2083</v>
      </c>
      <c r="BA268" s="296" t="s">
        <v>68</v>
      </c>
      <c r="BB268" s="296"/>
      <c r="BC268" s="90">
        <v>8087</v>
      </c>
      <c r="BD268" s="297" t="s">
        <v>68</v>
      </c>
      <c r="BE268" s="297"/>
      <c r="BF268" s="134" t="s">
        <v>484</v>
      </c>
      <c r="BG268" s="55" t="s">
        <v>744</v>
      </c>
      <c r="BH268" s="44" t="s">
        <v>51</v>
      </c>
      <c r="BI268" s="44" t="s">
        <v>52</v>
      </c>
      <c r="BJ268" s="44" t="s">
        <v>53</v>
      </c>
    </row>
    <row r="269" spans="1:62" ht="73.5" customHeight="1" x14ac:dyDescent="0.2">
      <c r="A269" s="49">
        <v>9</v>
      </c>
      <c r="B269" s="49" t="s">
        <v>759</v>
      </c>
      <c r="C269" s="176" t="s">
        <v>760</v>
      </c>
      <c r="D269" s="178">
        <v>322056056952</v>
      </c>
      <c r="E269" s="49" t="s">
        <v>67</v>
      </c>
      <c r="F269" s="54">
        <v>30</v>
      </c>
      <c r="G269" s="255">
        <f t="shared" si="235"/>
        <v>182400</v>
      </c>
      <c r="H269" s="46">
        <f t="shared" si="231"/>
        <v>25206</v>
      </c>
      <c r="I269" s="47">
        <f t="shared" si="232"/>
        <v>60800</v>
      </c>
      <c r="J269" s="257">
        <f t="shared" si="233"/>
        <v>60800</v>
      </c>
      <c r="K269" s="257">
        <f t="shared" si="234"/>
        <v>35594</v>
      </c>
      <c r="L269" s="288" t="s">
        <v>68</v>
      </c>
      <c r="M269" s="289"/>
      <c r="N269" s="289"/>
      <c r="O269" s="289"/>
      <c r="P269" s="289"/>
      <c r="Q269" s="289"/>
      <c r="R269" s="289"/>
      <c r="S269" s="289"/>
      <c r="T269" s="289"/>
      <c r="U269" s="290"/>
      <c r="V269" s="119">
        <v>1558</v>
      </c>
      <c r="W269" s="296" t="s">
        <v>68</v>
      </c>
      <c r="X269" s="296"/>
      <c r="Y269" s="87">
        <v>5539</v>
      </c>
      <c r="Z269" s="297" t="s">
        <v>68</v>
      </c>
      <c r="AA269" s="297"/>
      <c r="AB269" s="86">
        <v>4587</v>
      </c>
      <c r="AC269" s="296" t="s">
        <v>68</v>
      </c>
      <c r="AD269" s="296"/>
      <c r="AE269" s="87">
        <v>4408</v>
      </c>
      <c r="AF269" s="297" t="s">
        <v>68</v>
      </c>
      <c r="AG269" s="297"/>
      <c r="AH269" s="86">
        <v>4277</v>
      </c>
      <c r="AI269" s="296" t="s">
        <v>68</v>
      </c>
      <c r="AJ269" s="296"/>
      <c r="AK269" s="87">
        <v>5257</v>
      </c>
      <c r="AL269" s="297" t="s">
        <v>68</v>
      </c>
      <c r="AM269" s="297"/>
      <c r="AN269" s="86">
        <v>5176</v>
      </c>
      <c r="AO269" s="296" t="s">
        <v>68</v>
      </c>
      <c r="AP269" s="296"/>
      <c r="AQ269" s="87">
        <v>4792</v>
      </c>
      <c r="AR269" s="297" t="s">
        <v>68</v>
      </c>
      <c r="AS269" s="297"/>
      <c r="AT269" s="86">
        <v>5897</v>
      </c>
      <c r="AU269" s="296" t="s">
        <v>68</v>
      </c>
      <c r="AV269" s="296"/>
      <c r="AW269" s="87">
        <v>4835</v>
      </c>
      <c r="AX269" s="297" t="s">
        <v>68</v>
      </c>
      <c r="AY269" s="297"/>
      <c r="AZ269" s="89">
        <v>5095</v>
      </c>
      <c r="BA269" s="296" t="s">
        <v>68</v>
      </c>
      <c r="BB269" s="296"/>
      <c r="BC269" s="90">
        <v>9379</v>
      </c>
      <c r="BD269" s="297" t="s">
        <v>68</v>
      </c>
      <c r="BE269" s="297"/>
      <c r="BF269" s="134" t="s">
        <v>484</v>
      </c>
      <c r="BG269" s="55" t="s">
        <v>744</v>
      </c>
      <c r="BH269" s="44" t="s">
        <v>51</v>
      </c>
      <c r="BI269" s="44" t="s">
        <v>52</v>
      </c>
      <c r="BJ269" s="44" t="s">
        <v>53</v>
      </c>
    </row>
    <row r="270" spans="1:62" ht="63.75" x14ac:dyDescent="0.2">
      <c r="A270" s="49">
        <v>10</v>
      </c>
      <c r="B270" s="49" t="s">
        <v>761</v>
      </c>
      <c r="C270" s="176" t="s">
        <v>762</v>
      </c>
      <c r="D270" s="178">
        <v>96587712</v>
      </c>
      <c r="E270" s="49" t="s">
        <v>410</v>
      </c>
      <c r="F270" s="323">
        <v>80</v>
      </c>
      <c r="G270" s="255">
        <f t="shared" si="235"/>
        <v>1164462</v>
      </c>
      <c r="H270" s="46">
        <f t="shared" si="231"/>
        <v>120023</v>
      </c>
      <c r="I270" s="47">
        <f t="shared" si="232"/>
        <v>388154</v>
      </c>
      <c r="J270" s="257">
        <f t="shared" si="233"/>
        <v>388154</v>
      </c>
      <c r="K270" s="257">
        <f t="shared" si="234"/>
        <v>268131</v>
      </c>
      <c r="L270" s="288" t="s">
        <v>68</v>
      </c>
      <c r="M270" s="289"/>
      <c r="N270" s="289"/>
      <c r="O270" s="289"/>
      <c r="P270" s="289"/>
      <c r="Q270" s="289"/>
      <c r="R270" s="289"/>
      <c r="S270" s="289"/>
      <c r="T270" s="289"/>
      <c r="U270" s="290"/>
      <c r="V270" s="119">
        <v>34319</v>
      </c>
      <c r="W270" s="296" t="s">
        <v>68</v>
      </c>
      <c r="X270" s="296"/>
      <c r="Y270" s="87">
        <v>33648</v>
      </c>
      <c r="Z270" s="297" t="s">
        <v>68</v>
      </c>
      <c r="AA270" s="297"/>
      <c r="AB270" s="86">
        <v>35517</v>
      </c>
      <c r="AC270" s="296" t="s">
        <v>68</v>
      </c>
      <c r="AD270" s="296"/>
      <c r="AE270" s="87">
        <v>31999</v>
      </c>
      <c r="AF270" s="297" t="s">
        <v>68</v>
      </c>
      <c r="AG270" s="297"/>
      <c r="AH270" s="86">
        <v>34158</v>
      </c>
      <c r="AI270" s="296" t="s">
        <v>68</v>
      </c>
      <c r="AJ270" s="296"/>
      <c r="AK270" s="87">
        <v>33733</v>
      </c>
      <c r="AL270" s="297" t="s">
        <v>68</v>
      </c>
      <c r="AM270" s="297"/>
      <c r="AN270" s="86">
        <v>34100</v>
      </c>
      <c r="AO270" s="296" t="s">
        <v>68</v>
      </c>
      <c r="AP270" s="296"/>
      <c r="AQ270" s="87">
        <v>30657</v>
      </c>
      <c r="AR270" s="297" t="s">
        <v>68</v>
      </c>
      <c r="AS270" s="297"/>
      <c r="AT270" s="86">
        <v>29908</v>
      </c>
      <c r="AU270" s="296" t="s">
        <v>68</v>
      </c>
      <c r="AV270" s="296"/>
      <c r="AW270" s="87">
        <v>30363</v>
      </c>
      <c r="AX270" s="297" t="s">
        <v>68</v>
      </c>
      <c r="AY270" s="297"/>
      <c r="AZ270" s="89">
        <v>28659</v>
      </c>
      <c r="BA270" s="296" t="s">
        <v>68</v>
      </c>
      <c r="BB270" s="296"/>
      <c r="BC270" s="90">
        <v>31093</v>
      </c>
      <c r="BD270" s="297" t="s">
        <v>68</v>
      </c>
      <c r="BE270" s="297"/>
      <c r="BF270" s="134" t="s">
        <v>484</v>
      </c>
      <c r="BG270" s="55" t="s">
        <v>744</v>
      </c>
      <c r="BH270" s="44" t="s">
        <v>51</v>
      </c>
      <c r="BI270" s="44" t="s">
        <v>52</v>
      </c>
      <c r="BJ270" s="44" t="s">
        <v>53</v>
      </c>
    </row>
    <row r="271" spans="1:62" ht="63.75" x14ac:dyDescent="0.2">
      <c r="A271" s="49">
        <v>11</v>
      </c>
      <c r="B271" s="49" t="s">
        <v>763</v>
      </c>
      <c r="C271" s="176" t="s">
        <v>764</v>
      </c>
      <c r="D271" s="178">
        <v>3279509</v>
      </c>
      <c r="E271" s="49" t="s">
        <v>410</v>
      </c>
      <c r="F271" s="323">
        <v>40</v>
      </c>
      <c r="G271" s="255">
        <f t="shared" si="235"/>
        <v>268167</v>
      </c>
      <c r="H271" s="46">
        <f t="shared" si="231"/>
        <v>28085</v>
      </c>
      <c r="I271" s="47">
        <f t="shared" si="232"/>
        <v>89389</v>
      </c>
      <c r="J271" s="257">
        <f t="shared" si="233"/>
        <v>89389</v>
      </c>
      <c r="K271" s="257">
        <f t="shared" si="234"/>
        <v>61304</v>
      </c>
      <c r="L271" s="288" t="s">
        <v>68</v>
      </c>
      <c r="M271" s="289"/>
      <c r="N271" s="289"/>
      <c r="O271" s="289"/>
      <c r="P271" s="289"/>
      <c r="Q271" s="289"/>
      <c r="R271" s="289"/>
      <c r="S271" s="289"/>
      <c r="T271" s="289"/>
      <c r="U271" s="290"/>
      <c r="V271" s="119">
        <v>8815</v>
      </c>
      <c r="W271" s="296" t="s">
        <v>68</v>
      </c>
      <c r="X271" s="296"/>
      <c r="Y271" s="87">
        <v>8184</v>
      </c>
      <c r="Z271" s="297" t="s">
        <v>68</v>
      </c>
      <c r="AA271" s="297"/>
      <c r="AB271" s="86">
        <v>8499</v>
      </c>
      <c r="AC271" s="296" t="s">
        <v>68</v>
      </c>
      <c r="AD271" s="296"/>
      <c r="AE271" s="87">
        <v>7496</v>
      </c>
      <c r="AF271" s="297" t="s">
        <v>68</v>
      </c>
      <c r="AG271" s="297"/>
      <c r="AH271" s="86">
        <v>7753</v>
      </c>
      <c r="AI271" s="296" t="s">
        <v>68</v>
      </c>
      <c r="AJ271" s="296"/>
      <c r="AK271" s="87">
        <v>7028</v>
      </c>
      <c r="AL271" s="297" t="s">
        <v>68</v>
      </c>
      <c r="AM271" s="297"/>
      <c r="AN271" s="86">
        <v>6817</v>
      </c>
      <c r="AO271" s="296" t="s">
        <v>68</v>
      </c>
      <c r="AP271" s="296"/>
      <c r="AQ271" s="87">
        <v>6712</v>
      </c>
      <c r="AR271" s="297" t="s">
        <v>68</v>
      </c>
      <c r="AS271" s="297"/>
      <c r="AT271" s="86">
        <v>6558</v>
      </c>
      <c r="AU271" s="296" t="s">
        <v>68</v>
      </c>
      <c r="AV271" s="296"/>
      <c r="AW271" s="87">
        <v>6729</v>
      </c>
      <c r="AX271" s="297" t="s">
        <v>68</v>
      </c>
      <c r="AY271" s="297"/>
      <c r="AZ271" s="89">
        <v>7038</v>
      </c>
      <c r="BA271" s="296" t="s">
        <v>68</v>
      </c>
      <c r="BB271" s="296"/>
      <c r="BC271" s="90">
        <v>7760</v>
      </c>
      <c r="BD271" s="297" t="s">
        <v>68</v>
      </c>
      <c r="BE271" s="297"/>
      <c r="BF271" s="134" t="s">
        <v>484</v>
      </c>
      <c r="BG271" s="55" t="s">
        <v>744</v>
      </c>
      <c r="BH271" s="44" t="s">
        <v>51</v>
      </c>
      <c r="BI271" s="44" t="s">
        <v>52</v>
      </c>
      <c r="BJ271" s="44" t="s">
        <v>53</v>
      </c>
    </row>
    <row r="272" spans="1:62" ht="63.75" x14ac:dyDescent="0.2">
      <c r="A272" s="49">
        <v>12</v>
      </c>
      <c r="B272" s="49" t="s">
        <v>765</v>
      </c>
      <c r="C272" s="176" t="s">
        <v>766</v>
      </c>
      <c r="D272" s="178">
        <v>322056077292</v>
      </c>
      <c r="E272" s="49" t="s">
        <v>67</v>
      </c>
      <c r="F272" s="54">
        <v>38</v>
      </c>
      <c r="G272" s="255">
        <f t="shared" si="235"/>
        <v>110457</v>
      </c>
      <c r="H272" s="46">
        <f t="shared" si="231"/>
        <v>13096</v>
      </c>
      <c r="I272" s="47">
        <f t="shared" si="232"/>
        <v>36819</v>
      </c>
      <c r="J272" s="257">
        <f t="shared" si="233"/>
        <v>36819</v>
      </c>
      <c r="K272" s="257">
        <f t="shared" si="234"/>
        <v>23723</v>
      </c>
      <c r="L272" s="288" t="s">
        <v>68</v>
      </c>
      <c r="M272" s="289"/>
      <c r="N272" s="289"/>
      <c r="O272" s="289"/>
      <c r="P272" s="289"/>
      <c r="Q272" s="289"/>
      <c r="R272" s="289"/>
      <c r="S272" s="289"/>
      <c r="T272" s="289"/>
      <c r="U272" s="290"/>
      <c r="V272" s="119">
        <v>4690</v>
      </c>
      <c r="W272" s="296" t="s">
        <v>68</v>
      </c>
      <c r="X272" s="296"/>
      <c r="Y272" s="87">
        <v>4136</v>
      </c>
      <c r="Z272" s="297" t="s">
        <v>68</v>
      </c>
      <c r="AA272" s="297"/>
      <c r="AB272" s="86">
        <v>3776</v>
      </c>
      <c r="AC272" s="296" t="s">
        <v>68</v>
      </c>
      <c r="AD272" s="296"/>
      <c r="AE272" s="87">
        <v>2380</v>
      </c>
      <c r="AF272" s="297" t="s">
        <v>68</v>
      </c>
      <c r="AG272" s="297"/>
      <c r="AH272" s="86">
        <v>2212</v>
      </c>
      <c r="AI272" s="296" t="s">
        <v>68</v>
      </c>
      <c r="AJ272" s="296"/>
      <c r="AK272" s="87">
        <v>2357</v>
      </c>
      <c r="AL272" s="297" t="s">
        <v>68</v>
      </c>
      <c r="AM272" s="297"/>
      <c r="AN272" s="86">
        <v>2199</v>
      </c>
      <c r="AO272" s="296" t="s">
        <v>68</v>
      </c>
      <c r="AP272" s="296"/>
      <c r="AQ272" s="87">
        <v>1973</v>
      </c>
      <c r="AR272" s="297" t="s">
        <v>68</v>
      </c>
      <c r="AS272" s="297"/>
      <c r="AT272" s="86">
        <v>1974</v>
      </c>
      <c r="AU272" s="296" t="s">
        <v>68</v>
      </c>
      <c r="AV272" s="296"/>
      <c r="AW272" s="87">
        <v>2380</v>
      </c>
      <c r="AX272" s="297" t="s">
        <v>68</v>
      </c>
      <c r="AY272" s="297"/>
      <c r="AZ272" s="89">
        <v>3871</v>
      </c>
      <c r="BA272" s="296" t="s">
        <v>68</v>
      </c>
      <c r="BB272" s="296"/>
      <c r="BC272" s="90">
        <v>4871</v>
      </c>
      <c r="BD272" s="297" t="s">
        <v>68</v>
      </c>
      <c r="BE272" s="297"/>
      <c r="BF272" s="134" t="s">
        <v>484</v>
      </c>
      <c r="BG272" s="55" t="s">
        <v>744</v>
      </c>
      <c r="BH272" s="44" t="s">
        <v>51</v>
      </c>
      <c r="BI272" s="44" t="s">
        <v>52</v>
      </c>
      <c r="BJ272" s="44" t="s">
        <v>53</v>
      </c>
    </row>
    <row r="273" spans="1:69" ht="63.75" x14ac:dyDescent="0.2">
      <c r="A273" s="49">
        <v>13</v>
      </c>
      <c r="B273" s="49" t="s">
        <v>767</v>
      </c>
      <c r="C273" s="176" t="s">
        <v>768</v>
      </c>
      <c r="D273" s="178">
        <v>43993661</v>
      </c>
      <c r="E273" s="49" t="s">
        <v>743</v>
      </c>
      <c r="F273" s="54">
        <v>150</v>
      </c>
      <c r="G273" s="255">
        <f t="shared" si="235"/>
        <v>791793</v>
      </c>
      <c r="H273" s="46">
        <f t="shared" si="231"/>
        <v>111965</v>
      </c>
      <c r="I273" s="47">
        <f t="shared" si="232"/>
        <v>263931</v>
      </c>
      <c r="J273" s="257">
        <f t="shared" si="233"/>
        <v>263931</v>
      </c>
      <c r="K273" s="257">
        <f t="shared" si="234"/>
        <v>151966</v>
      </c>
      <c r="L273" s="288" t="s">
        <v>68</v>
      </c>
      <c r="M273" s="289"/>
      <c r="N273" s="289"/>
      <c r="O273" s="289"/>
      <c r="P273" s="289"/>
      <c r="Q273" s="289"/>
      <c r="R273" s="289"/>
      <c r="S273" s="289"/>
      <c r="T273" s="289"/>
      <c r="U273" s="290"/>
      <c r="V273" s="119">
        <v>2971</v>
      </c>
      <c r="W273" s="296" t="s">
        <v>68</v>
      </c>
      <c r="X273" s="296"/>
      <c r="Y273" s="87">
        <v>2269</v>
      </c>
      <c r="Z273" s="297" t="s">
        <v>68</v>
      </c>
      <c r="AA273" s="297"/>
      <c r="AB273" s="86">
        <v>7310</v>
      </c>
      <c r="AC273" s="296" t="s">
        <v>68</v>
      </c>
      <c r="AD273" s="296"/>
      <c r="AE273" s="87">
        <v>10407</v>
      </c>
      <c r="AF273" s="297" t="s">
        <v>68</v>
      </c>
      <c r="AG273" s="297"/>
      <c r="AH273" s="86">
        <v>53006</v>
      </c>
      <c r="AI273" s="296" t="s">
        <v>68</v>
      </c>
      <c r="AJ273" s="296"/>
      <c r="AK273" s="87">
        <v>24584</v>
      </c>
      <c r="AL273" s="297" t="s">
        <v>68</v>
      </c>
      <c r="AM273" s="297"/>
      <c r="AN273" s="86">
        <v>26015</v>
      </c>
      <c r="AO273" s="296" t="s">
        <v>68</v>
      </c>
      <c r="AP273" s="296"/>
      <c r="AQ273" s="87">
        <v>25404</v>
      </c>
      <c r="AR273" s="297" t="s">
        <v>68</v>
      </c>
      <c r="AS273" s="297"/>
      <c r="AT273" s="86">
        <v>31706</v>
      </c>
      <c r="AU273" s="296" t="s">
        <v>68</v>
      </c>
      <c r="AV273" s="296"/>
      <c r="AW273" s="87">
        <v>32591</v>
      </c>
      <c r="AX273" s="297" t="s">
        <v>68</v>
      </c>
      <c r="AY273" s="297"/>
      <c r="AZ273" s="89">
        <v>33585</v>
      </c>
      <c r="BA273" s="296" t="s">
        <v>68</v>
      </c>
      <c r="BB273" s="296"/>
      <c r="BC273" s="90">
        <v>14083</v>
      </c>
      <c r="BD273" s="297" t="s">
        <v>68</v>
      </c>
      <c r="BE273" s="297"/>
      <c r="BF273" s="134" t="s">
        <v>484</v>
      </c>
      <c r="BG273" s="55" t="s">
        <v>744</v>
      </c>
      <c r="BH273" s="44" t="s">
        <v>51</v>
      </c>
      <c r="BI273" s="44" t="s">
        <v>52</v>
      </c>
      <c r="BJ273" s="44" t="s">
        <v>53</v>
      </c>
      <c r="BQ273" s="3" t="s">
        <v>769</v>
      </c>
    </row>
    <row r="274" spans="1:69" ht="63.75" x14ac:dyDescent="0.2">
      <c r="A274" s="49">
        <v>14</v>
      </c>
      <c r="B274" s="49" t="s">
        <v>770</v>
      </c>
      <c r="C274" s="176" t="s">
        <v>771</v>
      </c>
      <c r="D274" s="178">
        <v>95216282</v>
      </c>
      <c r="E274" s="49" t="s">
        <v>743</v>
      </c>
      <c r="F274" s="54">
        <v>150</v>
      </c>
      <c r="G274" s="255">
        <f t="shared" si="235"/>
        <v>789297</v>
      </c>
      <c r="H274" s="46">
        <f t="shared" si="231"/>
        <v>53286</v>
      </c>
      <c r="I274" s="47">
        <f t="shared" si="232"/>
        <v>263099</v>
      </c>
      <c r="J274" s="257">
        <f t="shared" si="233"/>
        <v>263099</v>
      </c>
      <c r="K274" s="257">
        <f t="shared" si="234"/>
        <v>209813</v>
      </c>
      <c r="L274" s="288" t="s">
        <v>68</v>
      </c>
      <c r="M274" s="289"/>
      <c r="N274" s="289"/>
      <c r="O274" s="289"/>
      <c r="P274" s="289"/>
      <c r="Q274" s="289"/>
      <c r="R274" s="289"/>
      <c r="S274" s="289"/>
      <c r="T274" s="289"/>
      <c r="U274" s="290"/>
      <c r="V274" s="119">
        <v>52964</v>
      </c>
      <c r="W274" s="296" t="s">
        <v>68</v>
      </c>
      <c r="X274" s="296"/>
      <c r="Y274" s="87">
        <v>46454</v>
      </c>
      <c r="Z274" s="297" t="s">
        <v>68</v>
      </c>
      <c r="AA274" s="297"/>
      <c r="AB274" s="86">
        <v>45730</v>
      </c>
      <c r="AC274" s="296" t="s">
        <v>68</v>
      </c>
      <c r="AD274" s="296"/>
      <c r="AE274" s="87">
        <v>45769</v>
      </c>
      <c r="AF274" s="297" t="s">
        <v>68</v>
      </c>
      <c r="AG274" s="297"/>
      <c r="AH274" s="86">
        <v>312</v>
      </c>
      <c r="AI274" s="296" t="s">
        <v>68</v>
      </c>
      <c r="AJ274" s="296"/>
      <c r="AK274" s="87">
        <v>4570</v>
      </c>
      <c r="AL274" s="297" t="s">
        <v>68</v>
      </c>
      <c r="AM274" s="297"/>
      <c r="AN274" s="86">
        <v>5328</v>
      </c>
      <c r="AO274" s="296" t="s">
        <v>68</v>
      </c>
      <c r="AP274" s="296"/>
      <c r="AQ274" s="87">
        <v>8686</v>
      </c>
      <c r="AR274" s="297" t="s">
        <v>68</v>
      </c>
      <c r="AS274" s="297"/>
      <c r="AT274" s="86">
        <v>2757</v>
      </c>
      <c r="AU274" s="296" t="s">
        <v>68</v>
      </c>
      <c r="AV274" s="296"/>
      <c r="AW274" s="87">
        <v>3775</v>
      </c>
      <c r="AX274" s="297" t="s">
        <v>68</v>
      </c>
      <c r="AY274" s="297"/>
      <c r="AZ274" s="89">
        <v>10864</v>
      </c>
      <c r="BA274" s="296" t="s">
        <v>68</v>
      </c>
      <c r="BB274" s="296"/>
      <c r="BC274" s="90">
        <v>35890</v>
      </c>
      <c r="BD274" s="297" t="s">
        <v>68</v>
      </c>
      <c r="BE274" s="297"/>
      <c r="BF274" s="134" t="s">
        <v>484</v>
      </c>
      <c r="BG274" s="55" t="s">
        <v>744</v>
      </c>
      <c r="BH274" s="44" t="s">
        <v>51</v>
      </c>
      <c r="BI274" s="44" t="s">
        <v>52</v>
      </c>
      <c r="BJ274" s="44" t="s">
        <v>53</v>
      </c>
    </row>
    <row r="275" spans="1:69" ht="63.75" x14ac:dyDescent="0.2">
      <c r="A275" s="49">
        <v>15</v>
      </c>
      <c r="B275" s="49" t="s">
        <v>757</v>
      </c>
      <c r="C275" s="176" t="s">
        <v>772</v>
      </c>
      <c r="D275" s="178">
        <v>322056077386</v>
      </c>
      <c r="E275" s="49" t="s">
        <v>67</v>
      </c>
      <c r="F275" s="54">
        <v>16</v>
      </c>
      <c r="G275" s="255">
        <f t="shared" si="235"/>
        <v>114408</v>
      </c>
      <c r="H275" s="46">
        <f t="shared" si="231"/>
        <v>13285</v>
      </c>
      <c r="I275" s="47">
        <f t="shared" si="232"/>
        <v>38136</v>
      </c>
      <c r="J275" s="257">
        <f t="shared" si="233"/>
        <v>38136</v>
      </c>
      <c r="K275" s="257">
        <f t="shared" si="234"/>
        <v>24851</v>
      </c>
      <c r="L275" s="288" t="s">
        <v>68</v>
      </c>
      <c r="M275" s="289"/>
      <c r="N275" s="289"/>
      <c r="O275" s="289"/>
      <c r="P275" s="289"/>
      <c r="Q275" s="289"/>
      <c r="R275" s="289"/>
      <c r="S275" s="289"/>
      <c r="T275" s="289"/>
      <c r="U275" s="290"/>
      <c r="V275" s="119">
        <v>1270</v>
      </c>
      <c r="W275" s="296" t="s">
        <v>68</v>
      </c>
      <c r="X275" s="296"/>
      <c r="Y275" s="87">
        <v>3926</v>
      </c>
      <c r="Z275" s="297" t="s">
        <v>68</v>
      </c>
      <c r="AA275" s="297"/>
      <c r="AB275" s="86">
        <v>3727</v>
      </c>
      <c r="AC275" s="296" t="s">
        <v>68</v>
      </c>
      <c r="AD275" s="296"/>
      <c r="AE275" s="87">
        <v>3515</v>
      </c>
      <c r="AF275" s="297" t="s">
        <v>68</v>
      </c>
      <c r="AG275" s="297"/>
      <c r="AH275" s="86">
        <v>2999</v>
      </c>
      <c r="AI275" s="296" t="s">
        <v>68</v>
      </c>
      <c r="AJ275" s="296"/>
      <c r="AK275" s="87">
        <v>3249</v>
      </c>
      <c r="AL275" s="297" t="s">
        <v>68</v>
      </c>
      <c r="AM275" s="297"/>
      <c r="AN275" s="86">
        <v>3046</v>
      </c>
      <c r="AO275" s="296" t="s">
        <v>68</v>
      </c>
      <c r="AP275" s="296"/>
      <c r="AQ275" s="87">
        <v>3119</v>
      </c>
      <c r="AR275" s="297" t="s">
        <v>68</v>
      </c>
      <c r="AS275" s="297"/>
      <c r="AT275" s="86">
        <v>2764</v>
      </c>
      <c r="AU275" s="296" t="s">
        <v>68</v>
      </c>
      <c r="AV275" s="296"/>
      <c r="AW275" s="87">
        <v>2353</v>
      </c>
      <c r="AX275" s="297" t="s">
        <v>68</v>
      </c>
      <c r="AY275" s="297"/>
      <c r="AZ275" s="89">
        <v>2886</v>
      </c>
      <c r="BA275" s="296" t="s">
        <v>68</v>
      </c>
      <c r="BB275" s="296"/>
      <c r="BC275" s="90">
        <v>5282</v>
      </c>
      <c r="BD275" s="297" t="s">
        <v>68</v>
      </c>
      <c r="BE275" s="297"/>
      <c r="BF275" s="134" t="s">
        <v>49</v>
      </c>
      <c r="BG275" s="55" t="s">
        <v>744</v>
      </c>
      <c r="BH275" s="44" t="s">
        <v>51</v>
      </c>
      <c r="BI275" s="44" t="s">
        <v>52</v>
      </c>
      <c r="BJ275" s="44" t="s">
        <v>53</v>
      </c>
    </row>
    <row r="276" spans="1:69" ht="63.75" x14ac:dyDescent="0.2">
      <c r="A276" s="49">
        <v>16</v>
      </c>
      <c r="B276" s="49" t="s">
        <v>773</v>
      </c>
      <c r="C276" s="176" t="s">
        <v>774</v>
      </c>
      <c r="D276" s="178">
        <v>96526194</v>
      </c>
      <c r="E276" s="49" t="s">
        <v>67</v>
      </c>
      <c r="F276" s="54">
        <v>10</v>
      </c>
      <c r="G276" s="255">
        <f t="shared" si="235"/>
        <v>20163.900000000001</v>
      </c>
      <c r="H276" s="46">
        <f t="shared" si="231"/>
        <v>1412.3</v>
      </c>
      <c r="I276" s="47">
        <f t="shared" si="232"/>
        <v>6721.3</v>
      </c>
      <c r="J276" s="257">
        <f t="shared" si="233"/>
        <v>6721.3</v>
      </c>
      <c r="K276" s="257">
        <f t="shared" si="234"/>
        <v>5309</v>
      </c>
      <c r="L276" s="288" t="s">
        <v>68</v>
      </c>
      <c r="M276" s="289"/>
      <c r="N276" s="289"/>
      <c r="O276" s="289"/>
      <c r="P276" s="289"/>
      <c r="Q276" s="289"/>
      <c r="R276" s="289"/>
      <c r="S276" s="289"/>
      <c r="T276" s="289"/>
      <c r="U276" s="290"/>
      <c r="V276" s="119">
        <v>186</v>
      </c>
      <c r="W276" s="296" t="s">
        <v>68</v>
      </c>
      <c r="X276" s="296"/>
      <c r="Y276" s="87">
        <v>544</v>
      </c>
      <c r="Z276" s="297" t="s">
        <v>68</v>
      </c>
      <c r="AA276" s="297"/>
      <c r="AB276" s="86">
        <v>421</v>
      </c>
      <c r="AC276" s="296" t="s">
        <v>68</v>
      </c>
      <c r="AD276" s="296"/>
      <c r="AE276" s="87">
        <v>691</v>
      </c>
      <c r="AF276" s="297" t="s">
        <v>68</v>
      </c>
      <c r="AG276" s="297"/>
      <c r="AH276" s="86">
        <v>834</v>
      </c>
      <c r="AI276" s="296" t="s">
        <v>68</v>
      </c>
      <c r="AJ276" s="296"/>
      <c r="AK276" s="87">
        <v>564</v>
      </c>
      <c r="AL276" s="297" t="s">
        <v>68</v>
      </c>
      <c r="AM276" s="297"/>
      <c r="AN276" s="86">
        <v>542</v>
      </c>
      <c r="AO276" s="296" t="s">
        <v>68</v>
      </c>
      <c r="AP276" s="296"/>
      <c r="AQ276" s="87">
        <v>1527</v>
      </c>
      <c r="AR276" s="297" t="s">
        <v>68</v>
      </c>
      <c r="AS276" s="297"/>
      <c r="AT276" s="86">
        <v>599</v>
      </c>
      <c r="AU276" s="296" t="s">
        <v>68</v>
      </c>
      <c r="AV276" s="296"/>
      <c r="AW276" s="87">
        <v>110</v>
      </c>
      <c r="AX276" s="297" t="s">
        <v>68</v>
      </c>
      <c r="AY276" s="297"/>
      <c r="AZ276" s="89">
        <v>32</v>
      </c>
      <c r="BA276" s="296" t="s">
        <v>68</v>
      </c>
      <c r="BB276" s="296"/>
      <c r="BC276" s="90">
        <v>671.3</v>
      </c>
      <c r="BD276" s="297" t="s">
        <v>68</v>
      </c>
      <c r="BE276" s="297"/>
      <c r="BF276" s="134" t="s">
        <v>484</v>
      </c>
      <c r="BG276" s="55" t="s">
        <v>744</v>
      </c>
      <c r="BH276" s="44" t="s">
        <v>51</v>
      </c>
      <c r="BI276" s="44" t="s">
        <v>52</v>
      </c>
      <c r="BJ276" s="44" t="s">
        <v>53</v>
      </c>
    </row>
    <row r="277" spans="1:69" ht="63.75" x14ac:dyDescent="0.2">
      <c r="A277" s="49">
        <v>17</v>
      </c>
      <c r="B277" s="49" t="s">
        <v>775</v>
      </c>
      <c r="C277" s="176" t="s">
        <v>776</v>
      </c>
      <c r="D277" s="178">
        <v>322056231069</v>
      </c>
      <c r="E277" s="49" t="s">
        <v>67</v>
      </c>
      <c r="F277" s="54">
        <v>15</v>
      </c>
      <c r="G277" s="255">
        <f t="shared" si="235"/>
        <v>38973</v>
      </c>
      <c r="H277" s="46">
        <f t="shared" si="231"/>
        <v>4290</v>
      </c>
      <c r="I277" s="47">
        <f t="shared" si="232"/>
        <v>12991</v>
      </c>
      <c r="J277" s="257">
        <f t="shared" si="233"/>
        <v>12991</v>
      </c>
      <c r="K277" s="257">
        <f t="shared" si="234"/>
        <v>8701</v>
      </c>
      <c r="L277" s="288" t="s">
        <v>68</v>
      </c>
      <c r="M277" s="289"/>
      <c r="N277" s="289"/>
      <c r="O277" s="289"/>
      <c r="P277" s="289"/>
      <c r="Q277" s="289"/>
      <c r="R277" s="289"/>
      <c r="S277" s="289"/>
      <c r="T277" s="289"/>
      <c r="U277" s="290"/>
      <c r="V277" s="119">
        <v>792</v>
      </c>
      <c r="W277" s="296" t="s">
        <v>68</v>
      </c>
      <c r="X277" s="296"/>
      <c r="Y277" s="87">
        <v>861</v>
      </c>
      <c r="Z277" s="297" t="s">
        <v>68</v>
      </c>
      <c r="AA277" s="297"/>
      <c r="AB277" s="86">
        <v>1090</v>
      </c>
      <c r="AC277" s="296" t="s">
        <v>68</v>
      </c>
      <c r="AD277" s="296"/>
      <c r="AE277" s="87">
        <v>1113</v>
      </c>
      <c r="AF277" s="297" t="s">
        <v>68</v>
      </c>
      <c r="AG277" s="297"/>
      <c r="AH277" s="86">
        <v>1233</v>
      </c>
      <c r="AI277" s="296" t="s">
        <v>68</v>
      </c>
      <c r="AJ277" s="296"/>
      <c r="AK277" s="87">
        <v>1207</v>
      </c>
      <c r="AL277" s="297" t="s">
        <v>68</v>
      </c>
      <c r="AM277" s="297"/>
      <c r="AN277" s="86">
        <v>1209</v>
      </c>
      <c r="AO277" s="296" t="s">
        <v>68</v>
      </c>
      <c r="AP277" s="296"/>
      <c r="AQ277" s="87">
        <v>1196</v>
      </c>
      <c r="AR277" s="297" t="s">
        <v>68</v>
      </c>
      <c r="AS277" s="297"/>
      <c r="AT277" s="86">
        <v>1139</v>
      </c>
      <c r="AU277" s="296" t="s">
        <v>68</v>
      </c>
      <c r="AV277" s="296"/>
      <c r="AW277" s="87">
        <v>1061</v>
      </c>
      <c r="AX277" s="297" t="s">
        <v>68</v>
      </c>
      <c r="AY277" s="297"/>
      <c r="AZ277" s="89">
        <v>1011</v>
      </c>
      <c r="BA277" s="296" t="s">
        <v>68</v>
      </c>
      <c r="BB277" s="296"/>
      <c r="BC277" s="90">
        <v>1079</v>
      </c>
      <c r="BD277" s="297" t="s">
        <v>68</v>
      </c>
      <c r="BE277" s="297"/>
      <c r="BF277" s="134" t="s">
        <v>484</v>
      </c>
      <c r="BG277" s="55" t="s">
        <v>744</v>
      </c>
      <c r="BH277" s="44" t="s">
        <v>51</v>
      </c>
      <c r="BI277" s="44" t="s">
        <v>52</v>
      </c>
      <c r="BJ277" s="44" t="s">
        <v>53</v>
      </c>
    </row>
    <row r="278" spans="1:69" ht="63.75" x14ac:dyDescent="0.2">
      <c r="A278" s="49">
        <v>18</v>
      </c>
      <c r="B278" s="49" t="s">
        <v>777</v>
      </c>
      <c r="C278" s="176" t="s">
        <v>778</v>
      </c>
      <c r="D278" s="178">
        <v>322056162139</v>
      </c>
      <c r="E278" s="49" t="s">
        <v>67</v>
      </c>
      <c r="F278" s="54">
        <v>22</v>
      </c>
      <c r="G278" s="255">
        <f t="shared" si="235"/>
        <v>38580</v>
      </c>
      <c r="H278" s="46">
        <f t="shared" si="231"/>
        <v>4529</v>
      </c>
      <c r="I278" s="47">
        <f t="shared" si="232"/>
        <v>12860</v>
      </c>
      <c r="J278" s="257">
        <f t="shared" si="233"/>
        <v>12860</v>
      </c>
      <c r="K278" s="257">
        <f t="shared" si="234"/>
        <v>8331</v>
      </c>
      <c r="L278" s="288" t="s">
        <v>68</v>
      </c>
      <c r="M278" s="289"/>
      <c r="N278" s="289"/>
      <c r="O278" s="289"/>
      <c r="P278" s="289"/>
      <c r="Q278" s="289"/>
      <c r="R278" s="289"/>
      <c r="S278" s="289"/>
      <c r="T278" s="289"/>
      <c r="U278" s="290"/>
      <c r="V278" s="119">
        <v>498</v>
      </c>
      <c r="W278" s="296" t="s">
        <v>68</v>
      </c>
      <c r="X278" s="296"/>
      <c r="Y278" s="87">
        <v>1111</v>
      </c>
      <c r="Z278" s="297" t="s">
        <v>68</v>
      </c>
      <c r="AA278" s="297"/>
      <c r="AB278" s="86">
        <v>1611</v>
      </c>
      <c r="AC278" s="296" t="s">
        <v>68</v>
      </c>
      <c r="AD278" s="296"/>
      <c r="AE278" s="87">
        <v>1357</v>
      </c>
      <c r="AF278" s="297" t="s">
        <v>68</v>
      </c>
      <c r="AG278" s="297"/>
      <c r="AH278" s="86">
        <v>874</v>
      </c>
      <c r="AI278" s="296" t="s">
        <v>68</v>
      </c>
      <c r="AJ278" s="296"/>
      <c r="AK278" s="87">
        <v>940</v>
      </c>
      <c r="AL278" s="297" t="s">
        <v>68</v>
      </c>
      <c r="AM278" s="297"/>
      <c r="AN278" s="86">
        <v>798</v>
      </c>
      <c r="AO278" s="296" t="s">
        <v>68</v>
      </c>
      <c r="AP278" s="296"/>
      <c r="AQ278" s="87">
        <v>1142</v>
      </c>
      <c r="AR278" s="297" t="s">
        <v>68</v>
      </c>
      <c r="AS278" s="297"/>
      <c r="AT278" s="86">
        <v>891</v>
      </c>
      <c r="AU278" s="296" t="s">
        <v>68</v>
      </c>
      <c r="AV278" s="296"/>
      <c r="AW278" s="87">
        <v>1150</v>
      </c>
      <c r="AX278" s="297" t="s">
        <v>68</v>
      </c>
      <c r="AY278" s="297"/>
      <c r="AZ278" s="89">
        <v>946</v>
      </c>
      <c r="BA278" s="296" t="s">
        <v>68</v>
      </c>
      <c r="BB278" s="296"/>
      <c r="BC278" s="90">
        <v>1542</v>
      </c>
      <c r="BD278" s="297" t="s">
        <v>68</v>
      </c>
      <c r="BE278" s="297"/>
      <c r="BF278" s="134" t="s">
        <v>484</v>
      </c>
      <c r="BG278" s="55" t="s">
        <v>744</v>
      </c>
      <c r="BH278" s="44" t="s">
        <v>51</v>
      </c>
      <c r="BI278" s="44" t="s">
        <v>52</v>
      </c>
      <c r="BJ278" s="44" t="s">
        <v>53</v>
      </c>
    </row>
    <row r="279" spans="1:69" s="179" customFormat="1" ht="63.75" x14ac:dyDescent="0.2">
      <c r="A279" s="49">
        <v>19</v>
      </c>
      <c r="B279" s="49" t="s">
        <v>779</v>
      </c>
      <c r="C279" s="176" t="s">
        <v>780</v>
      </c>
      <c r="D279" s="178">
        <v>98150134</v>
      </c>
      <c r="E279" s="49" t="s">
        <v>67</v>
      </c>
      <c r="F279" s="54">
        <v>9</v>
      </c>
      <c r="G279" s="255">
        <f t="shared" si="235"/>
        <v>1984.7400000000002</v>
      </c>
      <c r="H279" s="46">
        <f t="shared" si="231"/>
        <v>191.57999999999998</v>
      </c>
      <c r="I279" s="47">
        <f t="shared" si="232"/>
        <v>661.58</v>
      </c>
      <c r="J279" s="257">
        <f t="shared" si="233"/>
        <v>661.58</v>
      </c>
      <c r="K279" s="257">
        <f t="shared" si="234"/>
        <v>470</v>
      </c>
      <c r="L279" s="288" t="s">
        <v>68</v>
      </c>
      <c r="M279" s="289"/>
      <c r="N279" s="289"/>
      <c r="O279" s="289"/>
      <c r="P279" s="289"/>
      <c r="Q279" s="289"/>
      <c r="R279" s="289"/>
      <c r="S279" s="289"/>
      <c r="T279" s="289"/>
      <c r="U279" s="290"/>
      <c r="V279" s="119">
        <v>68</v>
      </c>
      <c r="W279" s="296" t="s">
        <v>68</v>
      </c>
      <c r="X279" s="296"/>
      <c r="Y279" s="87">
        <v>62</v>
      </c>
      <c r="Z279" s="297" t="s">
        <v>68</v>
      </c>
      <c r="AA279" s="297"/>
      <c r="AB279" s="86">
        <v>24</v>
      </c>
      <c r="AC279" s="296" t="s">
        <v>68</v>
      </c>
      <c r="AD279" s="296"/>
      <c r="AE279" s="87">
        <v>60</v>
      </c>
      <c r="AF279" s="297" t="s">
        <v>68</v>
      </c>
      <c r="AG279" s="297"/>
      <c r="AH279" s="86">
        <v>54</v>
      </c>
      <c r="AI279" s="296" t="s">
        <v>68</v>
      </c>
      <c r="AJ279" s="296"/>
      <c r="AK279" s="87">
        <v>54</v>
      </c>
      <c r="AL279" s="297" t="s">
        <v>68</v>
      </c>
      <c r="AM279" s="297"/>
      <c r="AN279" s="86">
        <v>61</v>
      </c>
      <c r="AO279" s="296" t="s">
        <v>68</v>
      </c>
      <c r="AP279" s="296"/>
      <c r="AQ279" s="87">
        <v>87</v>
      </c>
      <c r="AR279" s="297" t="s">
        <v>68</v>
      </c>
      <c r="AS279" s="297"/>
      <c r="AT279" s="86">
        <v>51</v>
      </c>
      <c r="AU279" s="296" t="s">
        <v>68</v>
      </c>
      <c r="AV279" s="296"/>
      <c r="AW279" s="87">
        <v>41</v>
      </c>
      <c r="AX279" s="297" t="s">
        <v>68</v>
      </c>
      <c r="AY279" s="297"/>
      <c r="AZ279" s="89">
        <v>39</v>
      </c>
      <c r="BA279" s="296" t="s">
        <v>68</v>
      </c>
      <c r="BB279" s="296"/>
      <c r="BC279" s="90">
        <v>60.58</v>
      </c>
      <c r="BD279" s="297" t="s">
        <v>68</v>
      </c>
      <c r="BE279" s="297"/>
      <c r="BF279" s="134" t="s">
        <v>484</v>
      </c>
      <c r="BG279" s="55" t="s">
        <v>744</v>
      </c>
      <c r="BH279" s="44" t="s">
        <v>51</v>
      </c>
      <c r="BI279" s="44" t="s">
        <v>52</v>
      </c>
      <c r="BJ279" s="44" t="s">
        <v>53</v>
      </c>
    </row>
    <row r="280" spans="1:69" ht="63.75" x14ac:dyDescent="0.2">
      <c r="A280" s="49">
        <v>20</v>
      </c>
      <c r="B280" s="49" t="s">
        <v>781</v>
      </c>
      <c r="C280" s="176" t="s">
        <v>782</v>
      </c>
      <c r="D280" s="178">
        <v>322056088897</v>
      </c>
      <c r="E280" s="49" t="s">
        <v>67</v>
      </c>
      <c r="F280" s="54">
        <v>17</v>
      </c>
      <c r="G280" s="255">
        <f t="shared" si="235"/>
        <v>7359</v>
      </c>
      <c r="H280" s="46">
        <f t="shared" si="231"/>
        <v>1251</v>
      </c>
      <c r="I280" s="47">
        <f t="shared" si="232"/>
        <v>2453</v>
      </c>
      <c r="J280" s="257">
        <f t="shared" si="233"/>
        <v>2453</v>
      </c>
      <c r="K280" s="257">
        <f t="shared" si="234"/>
        <v>1202</v>
      </c>
      <c r="L280" s="288" t="s">
        <v>68</v>
      </c>
      <c r="M280" s="289"/>
      <c r="N280" s="289"/>
      <c r="O280" s="289"/>
      <c r="P280" s="289"/>
      <c r="Q280" s="289"/>
      <c r="R280" s="289"/>
      <c r="S280" s="289"/>
      <c r="T280" s="289"/>
      <c r="U280" s="290"/>
      <c r="V280" s="119">
        <v>74</v>
      </c>
      <c r="W280" s="296" t="s">
        <v>68</v>
      </c>
      <c r="X280" s="296"/>
      <c r="Y280" s="87"/>
      <c r="Z280" s="297" t="s">
        <v>68</v>
      </c>
      <c r="AA280" s="297"/>
      <c r="AB280" s="86">
        <v>393</v>
      </c>
      <c r="AC280" s="296" t="s">
        <v>68</v>
      </c>
      <c r="AD280" s="296"/>
      <c r="AE280" s="87"/>
      <c r="AF280" s="297" t="s">
        <v>68</v>
      </c>
      <c r="AG280" s="297"/>
      <c r="AH280" s="86">
        <v>372</v>
      </c>
      <c r="AI280" s="296" t="s">
        <v>68</v>
      </c>
      <c r="AJ280" s="296"/>
      <c r="AK280" s="87"/>
      <c r="AL280" s="297" t="s">
        <v>68</v>
      </c>
      <c r="AM280" s="297"/>
      <c r="AN280" s="86">
        <v>363</v>
      </c>
      <c r="AO280" s="296" t="s">
        <v>68</v>
      </c>
      <c r="AP280" s="296"/>
      <c r="AQ280" s="87"/>
      <c r="AR280" s="297" t="s">
        <v>68</v>
      </c>
      <c r="AS280" s="297"/>
      <c r="AT280" s="86">
        <v>392</v>
      </c>
      <c r="AU280" s="296" t="s">
        <v>68</v>
      </c>
      <c r="AV280" s="296"/>
      <c r="AW280" s="87"/>
      <c r="AX280" s="297" t="s">
        <v>68</v>
      </c>
      <c r="AY280" s="297"/>
      <c r="AZ280" s="89">
        <v>465</v>
      </c>
      <c r="BA280" s="296" t="s">
        <v>68</v>
      </c>
      <c r="BB280" s="296"/>
      <c r="BC280" s="90">
        <v>394</v>
      </c>
      <c r="BD280" s="297" t="s">
        <v>68</v>
      </c>
      <c r="BE280" s="297"/>
      <c r="BF280" s="134" t="s">
        <v>484</v>
      </c>
      <c r="BG280" s="55" t="s">
        <v>744</v>
      </c>
      <c r="BH280" s="44" t="s">
        <v>51</v>
      </c>
      <c r="BI280" s="44" t="s">
        <v>52</v>
      </c>
      <c r="BJ280" s="44" t="s">
        <v>53</v>
      </c>
    </row>
    <row r="281" spans="1:69" ht="57.75" customHeight="1" x14ac:dyDescent="0.2">
      <c r="A281" s="49">
        <v>21</v>
      </c>
      <c r="B281" s="49" t="s">
        <v>783</v>
      </c>
      <c r="C281" s="176" t="s">
        <v>784</v>
      </c>
      <c r="D281" s="178">
        <v>93592255</v>
      </c>
      <c r="E281" s="49" t="s">
        <v>123</v>
      </c>
      <c r="F281" s="54">
        <v>15</v>
      </c>
      <c r="G281" s="255">
        <f t="shared" si="235"/>
        <v>4698.8999999999996</v>
      </c>
      <c r="H281" s="46">
        <f t="shared" si="231"/>
        <v>686.3</v>
      </c>
      <c r="I281" s="47">
        <f t="shared" si="232"/>
        <v>1566.3</v>
      </c>
      <c r="J281" s="257">
        <f t="shared" si="233"/>
        <v>1566.3</v>
      </c>
      <c r="K281" s="257">
        <f t="shared" si="234"/>
        <v>880</v>
      </c>
      <c r="L281" s="259">
        <f>(M281+N281+O281+P281)</f>
        <v>1224</v>
      </c>
      <c r="M281" s="261">
        <f t="shared" ref="M281" si="236">SUM(AU281,AX281,BA281,BD281)</f>
        <v>182</v>
      </c>
      <c r="N281" s="261">
        <f>(W281+Z281+AC281+AF281+AI281+AL281+AO281+AR281+AU281+AX281+BA281+BD281)</f>
        <v>408</v>
      </c>
      <c r="O281" s="260">
        <f>(W281+Z281+AC281+AF281+AI281+AL281+AO281+AR281+AU281+AX281+BA281+BD281)</f>
        <v>408</v>
      </c>
      <c r="P281" s="260">
        <f>(W281+Z281+AC281+AF281+AI281+AL281+AO281+AR281)</f>
        <v>226</v>
      </c>
      <c r="Q281" s="260">
        <f t="shared" ref="Q281" si="237">(R281+S281+T281+U281)</f>
        <v>3474</v>
      </c>
      <c r="R281" s="261">
        <f t="shared" ref="R281" si="238">SUM(AV281,AY281,BB281,BE281)</f>
        <v>504</v>
      </c>
      <c r="S281" s="260">
        <f>(X281+AA281+AD281+AG281+AJ281+AM281+AP281+AS281+AV281+AY281+BB281+BE281)</f>
        <v>1158</v>
      </c>
      <c r="T281" s="260">
        <f>(X281+AA281+AD281+AG281+AJ281+AM281+AP281+AS281+AV281+AY281+BB281+BE281)</f>
        <v>1158</v>
      </c>
      <c r="U281" s="261">
        <f>(X281+AA281+AD281+AG281+AJ281+AM281+AP281+AS281)</f>
        <v>654</v>
      </c>
      <c r="V281" s="119">
        <v>69</v>
      </c>
      <c r="W281" s="180">
        <v>18</v>
      </c>
      <c r="X281" s="169">
        <v>51</v>
      </c>
      <c r="Y281" s="87">
        <v>222</v>
      </c>
      <c r="Z281" s="181">
        <v>60</v>
      </c>
      <c r="AA281" s="182">
        <v>162</v>
      </c>
      <c r="AB281" s="86">
        <v>135</v>
      </c>
      <c r="AC281" s="180">
        <v>48</v>
      </c>
      <c r="AD281" s="169">
        <v>87</v>
      </c>
      <c r="AE281" s="87">
        <v>93</v>
      </c>
      <c r="AF281" s="181">
        <v>38</v>
      </c>
      <c r="AG281" s="182">
        <v>55</v>
      </c>
      <c r="AH281" s="86">
        <v>74</v>
      </c>
      <c r="AI281" s="180">
        <v>22</v>
      </c>
      <c r="AJ281" s="169">
        <v>52</v>
      </c>
      <c r="AK281" s="87">
        <v>36</v>
      </c>
      <c r="AL281" s="181">
        <v>4</v>
      </c>
      <c r="AM281" s="182">
        <v>32</v>
      </c>
      <c r="AN281" s="86">
        <v>102</v>
      </c>
      <c r="AO281" s="180">
        <v>13</v>
      </c>
      <c r="AP281" s="169">
        <v>89</v>
      </c>
      <c r="AQ281" s="87">
        <v>149</v>
      </c>
      <c r="AR281" s="181">
        <v>23</v>
      </c>
      <c r="AS281" s="182">
        <v>126</v>
      </c>
      <c r="AT281" s="86">
        <v>128</v>
      </c>
      <c r="AU281" s="180">
        <v>20</v>
      </c>
      <c r="AV281" s="169">
        <v>108</v>
      </c>
      <c r="AW281" s="87">
        <v>104</v>
      </c>
      <c r="AX281" s="181">
        <v>22</v>
      </c>
      <c r="AY281" s="182">
        <v>82</v>
      </c>
      <c r="AZ281" s="183">
        <v>160</v>
      </c>
      <c r="BA281" s="180">
        <v>54</v>
      </c>
      <c r="BB281" s="169">
        <v>106</v>
      </c>
      <c r="BC281" s="184">
        <v>294.3</v>
      </c>
      <c r="BD281" s="185">
        <v>86</v>
      </c>
      <c r="BE281" s="186">
        <v>208</v>
      </c>
      <c r="BF281" s="134" t="s">
        <v>484</v>
      </c>
      <c r="BG281" s="55" t="s">
        <v>744</v>
      </c>
      <c r="BH281" s="44" t="s">
        <v>51</v>
      </c>
      <c r="BI281" s="44" t="s">
        <v>52</v>
      </c>
      <c r="BJ281" s="44" t="s">
        <v>53</v>
      </c>
    </row>
    <row r="282" spans="1:69" ht="57.75" customHeight="1" x14ac:dyDescent="0.2">
      <c r="A282" s="49">
        <v>22</v>
      </c>
      <c r="B282" s="35" t="s">
        <v>785</v>
      </c>
      <c r="C282" s="187" t="s">
        <v>786</v>
      </c>
      <c r="D282" s="178">
        <v>96880385</v>
      </c>
      <c r="E282" s="35" t="s">
        <v>67</v>
      </c>
      <c r="F282" s="35">
        <v>15</v>
      </c>
      <c r="G282" s="255">
        <f t="shared" si="235"/>
        <v>5019</v>
      </c>
      <c r="H282" s="46">
        <f t="shared" si="231"/>
        <v>644</v>
      </c>
      <c r="I282" s="47">
        <f t="shared" si="232"/>
        <v>1673</v>
      </c>
      <c r="J282" s="257">
        <f t="shared" si="233"/>
        <v>1673</v>
      </c>
      <c r="K282" s="257">
        <f t="shared" si="234"/>
        <v>1029</v>
      </c>
      <c r="L282" s="288" t="s">
        <v>68</v>
      </c>
      <c r="M282" s="289"/>
      <c r="N282" s="289"/>
      <c r="O282" s="289"/>
      <c r="P282" s="289"/>
      <c r="Q282" s="289"/>
      <c r="R282" s="289"/>
      <c r="S282" s="289"/>
      <c r="T282" s="289"/>
      <c r="U282" s="290"/>
      <c r="V282" s="119">
        <v>93</v>
      </c>
      <c r="W282" s="296" t="s">
        <v>68</v>
      </c>
      <c r="X282" s="296"/>
      <c r="Y282" s="87">
        <v>176</v>
      </c>
      <c r="Z282" s="297" t="s">
        <v>68</v>
      </c>
      <c r="AA282" s="297"/>
      <c r="AB282" s="86">
        <v>140</v>
      </c>
      <c r="AC282" s="296" t="s">
        <v>68</v>
      </c>
      <c r="AD282" s="296"/>
      <c r="AE282" s="87">
        <v>135</v>
      </c>
      <c r="AF282" s="297" t="s">
        <v>68</v>
      </c>
      <c r="AG282" s="297"/>
      <c r="AH282" s="86">
        <v>119</v>
      </c>
      <c r="AI282" s="296" t="s">
        <v>68</v>
      </c>
      <c r="AJ282" s="296"/>
      <c r="AK282" s="87">
        <v>103</v>
      </c>
      <c r="AL282" s="297" t="s">
        <v>68</v>
      </c>
      <c r="AM282" s="297"/>
      <c r="AN282" s="86">
        <v>96</v>
      </c>
      <c r="AO282" s="296" t="s">
        <v>68</v>
      </c>
      <c r="AP282" s="296"/>
      <c r="AQ282" s="87">
        <v>167</v>
      </c>
      <c r="AR282" s="297" t="s">
        <v>68</v>
      </c>
      <c r="AS282" s="297"/>
      <c r="AT282" s="86">
        <v>99</v>
      </c>
      <c r="AU282" s="296" t="s">
        <v>68</v>
      </c>
      <c r="AV282" s="296"/>
      <c r="AW282" s="87">
        <v>138</v>
      </c>
      <c r="AX282" s="297" t="s">
        <v>68</v>
      </c>
      <c r="AY282" s="297"/>
      <c r="AZ282" s="89">
        <v>128</v>
      </c>
      <c r="BA282" s="296" t="s">
        <v>68</v>
      </c>
      <c r="BB282" s="296"/>
      <c r="BC282" s="90">
        <v>279</v>
      </c>
      <c r="BD282" s="297" t="s">
        <v>68</v>
      </c>
      <c r="BE282" s="297"/>
      <c r="BF282" s="134" t="s">
        <v>484</v>
      </c>
      <c r="BG282" s="55" t="s">
        <v>787</v>
      </c>
      <c r="BH282" s="44" t="s">
        <v>51</v>
      </c>
      <c r="BI282" s="44" t="s">
        <v>52</v>
      </c>
      <c r="BJ282" s="44" t="s">
        <v>53</v>
      </c>
    </row>
    <row r="283" spans="1:69" ht="57.75" customHeight="1" x14ac:dyDescent="0.2">
      <c r="A283" s="49">
        <v>23</v>
      </c>
      <c r="B283" s="35" t="s">
        <v>788</v>
      </c>
      <c r="C283" s="188" t="s">
        <v>789</v>
      </c>
      <c r="D283" s="178">
        <v>96484788</v>
      </c>
      <c r="E283" s="35" t="s">
        <v>67</v>
      </c>
      <c r="F283" s="35">
        <v>25</v>
      </c>
      <c r="G283" s="255">
        <f t="shared" si="235"/>
        <v>75039</v>
      </c>
      <c r="H283" s="46">
        <f t="shared" si="231"/>
        <v>8285</v>
      </c>
      <c r="I283" s="47">
        <f t="shared" si="232"/>
        <v>25013</v>
      </c>
      <c r="J283" s="257">
        <f t="shared" si="233"/>
        <v>25013</v>
      </c>
      <c r="K283" s="257">
        <f t="shared" si="234"/>
        <v>16728</v>
      </c>
      <c r="L283" s="288" t="s">
        <v>68</v>
      </c>
      <c r="M283" s="289"/>
      <c r="N283" s="289"/>
      <c r="O283" s="289"/>
      <c r="P283" s="289"/>
      <c r="Q283" s="289"/>
      <c r="R283" s="289"/>
      <c r="S283" s="289"/>
      <c r="T283" s="289"/>
      <c r="U283" s="290"/>
      <c r="V283" s="144">
        <v>3378</v>
      </c>
      <c r="W283" s="304" t="s">
        <v>68</v>
      </c>
      <c r="X283" s="304"/>
      <c r="Y283" s="110">
        <v>2654</v>
      </c>
      <c r="Z283" s="305" t="s">
        <v>68</v>
      </c>
      <c r="AA283" s="305"/>
      <c r="AB283" s="109">
        <v>2651</v>
      </c>
      <c r="AC283" s="304" t="s">
        <v>68</v>
      </c>
      <c r="AD283" s="304"/>
      <c r="AE283" s="110">
        <v>2030</v>
      </c>
      <c r="AF283" s="305" t="s">
        <v>68</v>
      </c>
      <c r="AG283" s="305"/>
      <c r="AH283" s="109">
        <v>1619</v>
      </c>
      <c r="AI283" s="304" t="s">
        <v>68</v>
      </c>
      <c r="AJ283" s="304"/>
      <c r="AK283" s="110">
        <v>1532</v>
      </c>
      <c r="AL283" s="305" t="s">
        <v>68</v>
      </c>
      <c r="AM283" s="305"/>
      <c r="AN283" s="109">
        <v>1433</v>
      </c>
      <c r="AO283" s="304" t="s">
        <v>68</v>
      </c>
      <c r="AP283" s="304"/>
      <c r="AQ283" s="110">
        <v>1431</v>
      </c>
      <c r="AR283" s="305" t="s">
        <v>68</v>
      </c>
      <c r="AS283" s="305"/>
      <c r="AT283" s="109">
        <v>1447</v>
      </c>
      <c r="AU283" s="304" t="s">
        <v>68</v>
      </c>
      <c r="AV283" s="304"/>
      <c r="AW283" s="110">
        <v>1728</v>
      </c>
      <c r="AX283" s="305" t="s">
        <v>68</v>
      </c>
      <c r="AY283" s="305"/>
      <c r="AZ283" s="136">
        <v>2363</v>
      </c>
      <c r="BA283" s="304" t="s">
        <v>68</v>
      </c>
      <c r="BB283" s="304"/>
      <c r="BC283" s="137">
        <v>2747</v>
      </c>
      <c r="BD283" s="305" t="s">
        <v>68</v>
      </c>
      <c r="BE283" s="305"/>
      <c r="BF283" s="134" t="s">
        <v>484</v>
      </c>
      <c r="BG283" s="55" t="s">
        <v>787</v>
      </c>
      <c r="BH283" s="44" t="s">
        <v>51</v>
      </c>
      <c r="BI283" s="44" t="s">
        <v>52</v>
      </c>
      <c r="BJ283" s="44" t="s">
        <v>53</v>
      </c>
    </row>
    <row r="284" spans="1:69" s="175" customFormat="1" ht="23.25" customHeight="1" x14ac:dyDescent="0.25">
      <c r="A284" s="316" t="s">
        <v>790</v>
      </c>
      <c r="B284" s="316"/>
      <c r="C284" s="316"/>
      <c r="D284" s="316"/>
      <c r="E284" s="316"/>
      <c r="F284" s="170"/>
      <c r="G284" s="74">
        <f>SUM(G261:G283)</f>
        <v>4186584.54</v>
      </c>
      <c r="H284" s="74">
        <f>SUM(H261:H283)</f>
        <v>457288.18</v>
      </c>
      <c r="I284" s="74">
        <f>SUM(I261:I283)</f>
        <v>1395528.1800000002</v>
      </c>
      <c r="J284" s="74">
        <f>SUM(J261:J283)</f>
        <v>1395528.1800000002</v>
      </c>
      <c r="K284" s="74">
        <f>SUM(K261:K283)</f>
        <v>938240</v>
      </c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74">
        <f>SUM(V261:V283)</f>
        <v>121637</v>
      </c>
      <c r="W284" s="127">
        <f>W281</f>
        <v>18</v>
      </c>
      <c r="X284" s="127">
        <f>X281</f>
        <v>51</v>
      </c>
      <c r="Y284" s="74">
        <f>SUM(Y261:Y283)</f>
        <v>129251</v>
      </c>
      <c r="Z284" s="127">
        <f>Z281</f>
        <v>60</v>
      </c>
      <c r="AA284" s="127">
        <f>AA281</f>
        <v>162</v>
      </c>
      <c r="AB284" s="74">
        <f>SUM(AB261:AB283)</f>
        <v>134797</v>
      </c>
      <c r="AC284" s="127">
        <f>AC281</f>
        <v>48</v>
      </c>
      <c r="AD284" s="127">
        <f>AD281</f>
        <v>87</v>
      </c>
      <c r="AE284" s="74">
        <f>SUM(AE261:AE283)</f>
        <v>126257</v>
      </c>
      <c r="AF284" s="127">
        <f>AF281</f>
        <v>38</v>
      </c>
      <c r="AG284" s="127">
        <f>AG281</f>
        <v>55</v>
      </c>
      <c r="AH284" s="74">
        <f>SUM(AH261:AH283)</f>
        <v>123123</v>
      </c>
      <c r="AI284" s="127">
        <f>AI281</f>
        <v>22</v>
      </c>
      <c r="AJ284" s="127">
        <f>AJ281</f>
        <v>52</v>
      </c>
      <c r="AK284" s="74">
        <f>SUM(AK261:AK283)</f>
        <v>99632</v>
      </c>
      <c r="AL284" s="127">
        <f>AL281</f>
        <v>4</v>
      </c>
      <c r="AM284" s="127">
        <f>AM281</f>
        <v>32</v>
      </c>
      <c r="AN284" s="74">
        <f>SUM(AN261:AN283)</f>
        <v>103009</v>
      </c>
      <c r="AO284" s="127">
        <f>AO281</f>
        <v>13</v>
      </c>
      <c r="AP284" s="127">
        <f>AP281</f>
        <v>89</v>
      </c>
      <c r="AQ284" s="74">
        <f>SUM(AQ261:AQ283)</f>
        <v>100534</v>
      </c>
      <c r="AR284" s="127">
        <f>AR281</f>
        <v>23</v>
      </c>
      <c r="AS284" s="127">
        <f>AS281</f>
        <v>126</v>
      </c>
      <c r="AT284" s="74">
        <f>SUM(AT261:AT283)</f>
        <v>101127</v>
      </c>
      <c r="AU284" s="127">
        <f>AU281</f>
        <v>20</v>
      </c>
      <c r="AV284" s="127">
        <f>AV281</f>
        <v>108</v>
      </c>
      <c r="AW284" s="74">
        <f>SUM(AW261:AW283)</f>
        <v>100079</v>
      </c>
      <c r="AX284" s="127">
        <f>AX281</f>
        <v>22</v>
      </c>
      <c r="AY284" s="127">
        <f>AY281</f>
        <v>82</v>
      </c>
      <c r="AZ284" s="128">
        <f>SUM(AZ261:AZ283)</f>
        <v>110539</v>
      </c>
      <c r="BA284" s="127">
        <f>BA281</f>
        <v>54</v>
      </c>
      <c r="BB284" s="127">
        <f>BB281</f>
        <v>106</v>
      </c>
      <c r="BC284" s="127">
        <f>SUM(BC261:BC283)</f>
        <v>145543.17999999996</v>
      </c>
      <c r="BD284" s="171">
        <f>BD281</f>
        <v>86</v>
      </c>
      <c r="BE284" s="171">
        <f>BE281</f>
        <v>208</v>
      </c>
      <c r="BF284" s="172"/>
      <c r="BG284" s="173"/>
      <c r="BH284" s="174"/>
      <c r="BI284" s="174"/>
      <c r="BJ284" s="174"/>
    </row>
    <row r="285" spans="1:69" s="175" customFormat="1" ht="45" customHeight="1" x14ac:dyDescent="0.25">
      <c r="A285" s="316" t="s">
        <v>801</v>
      </c>
      <c r="B285" s="316"/>
      <c r="C285" s="316"/>
      <c r="D285" s="316"/>
      <c r="E285" s="316"/>
      <c r="F285" s="170"/>
      <c r="G285" s="74">
        <v>11338543</v>
      </c>
      <c r="H285" s="76">
        <v>1701790</v>
      </c>
      <c r="I285" s="76">
        <v>3629946</v>
      </c>
      <c r="J285" s="76">
        <v>3629946</v>
      </c>
      <c r="K285" s="76">
        <v>2376861</v>
      </c>
      <c r="L285" s="205"/>
      <c r="M285" s="205"/>
      <c r="N285" s="205"/>
      <c r="O285" s="205"/>
      <c r="P285" s="205"/>
      <c r="Q285" s="205"/>
      <c r="R285" s="205"/>
      <c r="S285" s="205"/>
      <c r="T285" s="204"/>
      <c r="U285" s="204"/>
      <c r="V285" s="74">
        <f>V209+V232+V240+V243+V247+V259+V284</f>
        <v>488513</v>
      </c>
      <c r="W285" s="76"/>
      <c r="X285" s="76"/>
      <c r="Y285" s="74">
        <f>Y209+Y232+Y240+Y243+Y247+Y259+Y284</f>
        <v>442730</v>
      </c>
      <c r="Z285" s="76"/>
      <c r="AA285" s="76"/>
      <c r="AB285" s="74">
        <f>AB209+AB232+AB240+AB243+AB247+AB259+AB284</f>
        <v>411803</v>
      </c>
      <c r="AC285" s="76"/>
      <c r="AD285" s="76"/>
      <c r="AE285" s="74">
        <f>AE209+AE232+AE240+AE243+AE247+AE259+AE284</f>
        <v>366558</v>
      </c>
      <c r="AF285" s="76"/>
      <c r="AG285" s="76"/>
      <c r="AH285" s="74">
        <f>AH209+AH232+AH240+AH243+AH247+AH259+AH284</f>
        <v>348401</v>
      </c>
      <c r="AI285" s="76"/>
      <c r="AJ285" s="76"/>
      <c r="AK285" s="74">
        <f>AK209+AK232+AK240+AK243+AK247+AK259+AK284</f>
        <v>323593</v>
      </c>
      <c r="AL285" s="76"/>
      <c r="AM285" s="76"/>
      <c r="AN285" s="74">
        <f>AN209+AN232+AN240+AN243+AN247+AN259+AN284</f>
        <v>345226</v>
      </c>
      <c r="AO285" s="76"/>
      <c r="AP285" s="76"/>
      <c r="AQ285" s="74">
        <f>AQ209+AQ232+AQ240+AQ243+AQ247+AQ259+AQ284</f>
        <v>310877</v>
      </c>
      <c r="AR285" s="76"/>
      <c r="AS285" s="76"/>
      <c r="AT285" s="74">
        <f>AT209+AT232+AT240+AT243+AT247+AT259+AT284</f>
        <v>380106</v>
      </c>
      <c r="AU285" s="76"/>
      <c r="AV285" s="76"/>
      <c r="AW285" s="74">
        <f>AW209+AW232+AW240+AW243+AW247+AW259+AW284</f>
        <v>403595</v>
      </c>
      <c r="AX285" s="76"/>
      <c r="AY285" s="76"/>
      <c r="AZ285" s="189">
        <f>AZ209+AZ232+AZ240+AZ243+AZ247+AZ259+AZ284</f>
        <v>431518</v>
      </c>
      <c r="BA285" s="76"/>
      <c r="BB285" s="76"/>
      <c r="BC285" s="76">
        <f>BC209+BC232+BC240+BC243+BC247+BC259+BC284</f>
        <v>486571.65999999992</v>
      </c>
      <c r="BD285" s="172"/>
      <c r="BE285" s="172"/>
      <c r="BF285" s="172"/>
      <c r="BG285" s="190"/>
      <c r="BH285" s="174"/>
      <c r="BI285" s="174"/>
      <c r="BJ285" s="174"/>
    </row>
    <row r="286" spans="1:69" x14ac:dyDescent="0.25">
      <c r="E286" s="175"/>
      <c r="F286" s="191"/>
      <c r="H286" s="6"/>
      <c r="I286" s="6"/>
      <c r="J286" s="6"/>
      <c r="K286" s="6"/>
      <c r="L286" s="206"/>
      <c r="M286" s="207"/>
      <c r="N286" s="207"/>
      <c r="O286" s="207"/>
      <c r="P286" s="207"/>
      <c r="Q286" s="207"/>
      <c r="R286" s="207"/>
      <c r="S286" s="207"/>
      <c r="T286" s="207"/>
      <c r="U286" s="207"/>
      <c r="V286" s="6">
        <f>V261+V273+V274</f>
        <v>60195</v>
      </c>
      <c r="W286" s="6"/>
      <c r="X286" s="6"/>
      <c r="Y286" s="6">
        <f>Y261+Y273+Y274</f>
        <v>51450</v>
      </c>
      <c r="Z286" s="6"/>
      <c r="AA286" s="6"/>
      <c r="AB286" s="6">
        <f>AB261+AB273+AB274</f>
        <v>55625</v>
      </c>
      <c r="AC286" s="6"/>
      <c r="AD286" s="6"/>
      <c r="AE286" s="10">
        <f>AE261+AE273+AE274</f>
        <v>57961</v>
      </c>
      <c r="AF286" s="6"/>
      <c r="AG286" s="6"/>
      <c r="AH286" s="10">
        <f>AH261+AH273+AH274</f>
        <v>54234</v>
      </c>
      <c r="AI286" s="6"/>
      <c r="AJ286" s="6"/>
      <c r="AK286" s="10">
        <f>AK261+AK273+AK274</f>
        <v>29970</v>
      </c>
      <c r="AL286" s="6"/>
      <c r="AM286" s="6"/>
      <c r="AN286" s="10">
        <f>AN261+AN273+AN274</f>
        <v>32113</v>
      </c>
      <c r="AO286" s="6"/>
      <c r="AP286" s="6"/>
      <c r="AQ286" s="10">
        <f>AQ261+AQ273+AQ274</f>
        <v>34920</v>
      </c>
      <c r="AR286" s="6"/>
      <c r="AS286" s="6"/>
      <c r="AT286" s="10">
        <f>AT261+AT273+AT274</f>
        <v>35720</v>
      </c>
      <c r="AU286" s="6"/>
      <c r="AV286" s="6"/>
      <c r="AW286" s="10">
        <f>AW261+AW273+AW274</f>
        <v>38715</v>
      </c>
      <c r="AX286" s="6"/>
      <c r="AY286" s="6"/>
      <c r="AZ286" s="10">
        <f>AZ261+AZ273+AZ274</f>
        <v>47579</v>
      </c>
      <c r="BC286" s="10">
        <f>BC261+BC273+BC274</f>
        <v>53327</v>
      </c>
      <c r="BD286" s="193"/>
      <c r="BE286" s="193"/>
    </row>
    <row r="287" spans="1:69" x14ac:dyDescent="0.25">
      <c r="E287" s="175"/>
      <c r="F287" s="192"/>
      <c r="G287" s="192"/>
      <c r="H287" s="192"/>
      <c r="I287" s="192"/>
      <c r="J287" s="192"/>
      <c r="K287" s="192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192" t="e">
        <f>V11+V23+V32+V39+V40+V44+V65+V76+V77+V78+V79+V85+V88+V89+V90+V91+V92+V94+V95+V96+V97+V98+V99+V102+V104+V105+V106+V107+V108+V111+V113+V115+V116+V125+V126+V135+V136+V137+V138+V139+V140+V144+V146+V147+V148+V150+V152+V153+V154+V155+V157+#REF!+V158+V159+V160+V161+V162+V163+V164+V165+V166+V167+V168+V169+V170+V171+V172+V173+V174+V175+V176+V177+V178+V180+V181+V182+V183+V184+V185+V186+V187+V188+V189+V190+V191+V192+V193+V194+V195+V196+V197+V198+V199+V200+V201+V202+V203+V204+V205+V206+V207+V208+V212+V213+V214+V215+V216+V217+V218+V219+V220+V221+V222+V223+V224+V225+V226+V227+V228+V229+V230+V231+V234+V235+V236+V237+V239+V249+V251+V253+V255+V256+V257+V258+V262+V263+V264+V265+V266+V267+V268+V269+V272+V275+V276+V277+V278+V279+V280+V282+V283</f>
        <v>#REF!</v>
      </c>
      <c r="W287" s="192"/>
      <c r="X287" s="192"/>
      <c r="Y287" s="192" t="e">
        <f>Y11+Y23+Y32+Y39+Y40+Y44+Y65+Y76+Y77+Y78+Y79+Y85+Y88+Y89+Y90+Y91+Y92+Y94+Y95+Y96+Y97+Y98+Y99+Y102+Y104+Y105+Y106+Y107+Y108+Y111+Y113+Y115+Y116+Y125+Y126+Y135+Y136+Y137+Y138+Y139+Y140+Y144+Y146+Y147+Y148+Y150+Y152+Y153+Y154+Y155+Y157+#REF!+Y158+Y159+Y160+Y161+Y162+Y163+Y164+Y165+Y166+Y167+Y168+Y169+Y170+Y171+Y172+Y173+Y174+Y175+Y176+Y177+Y178+Y180+Y181+Y182+Y183+Y184+Y185+Y186+Y187+Y188+Y189+Y190+Y191+Y192+Y193+Y194+Y195+Y196+Y197+Y198+Y199+Y200+Y201+Y202+Y203+Y204+Y205+Y206+Y207+Y208+Y212+Y213+Y214+Y215+Y216+Y217+Y218+Y219+Y220+Y221+Y222+Y223+Y224+Y225+Y226+Y227+Y228+Y229+Y230+Y231+Y234+Y235+Y236+Y237+Y239+Y249+Y251+Y253+Y255+Y256+Y257+Y258+Y262+Y263+Y264+Y265+Y266+Y267+Y268+Y269+Y272+Y275+Y276+Y277+Y278+Y279+Y280+Y282+Y283</f>
        <v>#REF!</v>
      </c>
      <c r="Z287" s="192"/>
      <c r="AA287" s="192"/>
      <c r="AB287" s="192" t="e">
        <f>AB11+AB23+AB32+AB39+AB40+AB44+AB65+AB76+AB77+AB78+AB79+AB85+AB88+AB89+AB90+AB91+AB92+AB94+AB95+AB96+AB97+AB98+AB99+AB102+AB104+AB105+AB106+AB107+AB108+AB111+AB113+AB115+AB116+AB125+AB126+AB135+AB136+AB137+AB138+AB139+AB140+AB144+AB146+AB147+AB148+AB150+AB152+AB153+AB154+AB155+AB157+#REF!+AB158+AB159+AB160+AB161+AB162+AB163+AB164+AB165+AB166+AB167+AB168+AB169+AB170+AB171+AB172+AB173+AB174+AB175+AB176+AB177+AB178+AB180+AB181+AB182+AB183+AB184+AB185+AB186+AB187+AB188+AB189+AB190+AB191+AB192+AB193+AB194+AB195+AB196+AB197+AB198+AB199+AB200+AB201+AB202+AB203+AB204+AB205+AB206+AB207+AB208+AB212+AB213+AB214+AB215+AB216+AB217+AB218+AB219+AB220+AB221+AB222+AB223+AB224+AB225+AB226+AB227+AB228+AB229+AB230+AB231+AB234+AB235+AB236+AB237+AB239+AB249+AB251+AB253+AB255+AB256+AB257+AB258+AB262+AB263+AB264+AB265+AB266+AB267+AB268+AB269+AB272+AB275+AB276+AB277+AB278+AB279+AB280+AB282+AB283</f>
        <v>#REF!</v>
      </c>
      <c r="AC287" s="192"/>
      <c r="AD287" s="192"/>
      <c r="AE287" s="192" t="e">
        <f>AE11+AE23+AE32+AE39+AE40+AE44+AE65+AE76+AE77+AE78+AE79+AE85+AE88+AE89+AE90+AE91+AE92+AE94+AE95+AE96+AE97+AE98+AE99+AE102+AE104+AE105+AE106+AE107+AE108+AE111+AE113+AE115+AE116+AE125+AE126+AE135+AE136+AE137+AE138+AE139+AE140+AE144+AE146+AE147+AE148+AE150+AE152+AE153+AE154+AE155+AE157+#REF!+AE158+AE159+AE160+AE161+AE162+AE163+AE164+AE165+AE166+AE167+AE168+AE169+AE170+AE171+AE172+AE173+AE174+AE175+AE176+AE177+AE178+AE179+AE180+AE181+AE182+AE183+AE184+AE185+AE186+AE187+AE188+AE189+AE190+AE191+AE192+AE193+AE194+AE195+AE196+AE197+AE198+AE199+AE200+AE201+AE202+AE203+AE204+AE212+AE213+AE214+AE215+AE216+AE217+AE218+AE219+AE220+AE221+AE222+AE223+AE224+AE225+AE226+AE227+AE229+AE230+AE231+AE234+AE235+AE236+AE237+AE239+AE249+AE251+AE253+AE255+AE256+AE258+AE262+AE263+AE264+AE265+AE266+AE267+AE268+AE269+AE272+AE275+AE276+AE277+AE278+AE279+AE280+AE282+AE283</f>
        <v>#REF!</v>
      </c>
      <c r="AF287" s="192"/>
      <c r="AG287" s="192"/>
      <c r="AH287" s="192" t="e">
        <f>AH11+AH23+AH32+AH39+AH40+AH44+AH65+AH76+AH77+AH78+AH79+AH85+AH88+AH89+AH90+AH91+AH92+AH94+AH95+AH96+AH97+AH98+AH99+AH102+AH104+AH105+AH106+AH107+AH108+AH111+AH113+AH115+AH116+AH125+AH126+AH135+AH136+AH137+AH138+AH139+AH140+AH144+AH146+AH147+AH148+AH150+AH152+AH153+AH154+AH155+AH157+#REF!+AH158+AH159+AH160+AH161+AH162+AH163+AH164+AH165+AH166+AH167+AH168+AH169+AH170+AH171+AH172+AH173+AH174+AH175+AH176+AH177+AH178+AH179+AH180+AH181+AH182+AH183+AH184+AH185+AH186+AH187+AH188+AH189+AH190+AH191+AH192+AH193+AH194+AH195+AH196+AH197+AH198+AH199+AH200+AH201+AH202+AH203+AH204+AH212+AH213+AH214+AH215+AH216+AH217+AH218+AH219+AH220+AH221+AH222+AH223+AH224+AH225+AH226+AH227+AH229+AH230+AH231+AH234+AH235+AH236+AH237+AH239+AH249+AH251+AH253+AH255+AH256+AH258+AH262+AH263+AH264+AH265+AH266+AH267+AH268+AH269+AH272+AH275+AH276+AH277+AH278+AH279+AH280+AH282+AH283</f>
        <v>#REF!</v>
      </c>
      <c r="AI287" s="192"/>
      <c r="AJ287" s="192"/>
      <c r="AK287" s="192" t="e">
        <f>AK11+AK23+AK32+AK39+AK40+AK44+AK65+AK76+AK77+AK78+AK79+AK85+AK88+AK89+AK90+AK91+AK92+AK94+AK95+AK96+AK97+AK98+AK99+AK102+AK104+AK105+AK106+AK107+AK108+AK111+AK113+AK115+AK116+AK125+AK126+AK135+AK136+AK137+AK138+AK139+AK140+AK144+AK146+AK147+AK148+AK150+AK152+AK153+AK154+AK155+AK157+#REF!+AK158+AK159+AK160+AK161+AK162+AK163+AK164+AK165+AK166+AK167+AK168+AK169+AK170+AK171+AK172+AK173+AK174+AK175+AK176+AK177+AK178+AK179+AK180+AK181+AK182+AK183+AK184+AK185+AK186+AK187+AK188+AK189+AK190+AK191+AK192+AK193+AK194+AK195+AK196+AK197+AK198+AK199+AK200+AK201+AK202+AK203+AK204+AK212+AK213+AK214+AK215+AK216+AK217+AK218+AK219+AK220+AK221+AK222+AK223+AK224+AK225+AK226+AK227+AK229+AK230+AK231+AK234+AK235+AK236+AK237+AK239+AK249+AK251+AK253+AK255+AK256+AK258+AK262+AK263+AK264+AK265+AK266+AK267+AK268+AK269+AK272+AK275+AK276+AK277+AK278+AK279+AK280+AK282+AK283</f>
        <v>#REF!</v>
      </c>
      <c r="AL287" s="192"/>
      <c r="AM287" s="192"/>
      <c r="AN287" s="192" t="e">
        <f>AN11+AN23+AN32+AN39+AN40+AN44+AN65+AN76+AN77+AN78+AN79+AN85+AN88+AN89+AN90+AN91+AN92+AN94+AN95+AN96+AN97+AN98+AN99+AN102+AN104+AN105+AN106+AN107+AN108+AN111+AN113+AN115+AN116+AN125+AN126+AN135+AN136+AN137+AN138+AN139+AN140+AN144+AN146+AN147+AN148+AN150+AN152+AN153+AN154+AN155+AN157+#REF!+AN158+AN159+AN160+AN161+AN162+AN163+AN164+AN165+AN166+AN167+AN168+AN169+AN170+AN171+AN172+AN173+AN174+AN175+AN176+AN177+AN178+AN179+AN180+AN181+AN182+AN183+AN184+AN185+AN186+AN187+AN188+AN189+AN190+AN191+AN192+AN193+AN194+AN195+AN196+AN197+AN198+AN199+AN200+AN201+AN202+AN203+AN204+AN212+AN213+AN214+AN215+AN216+AN217+AN218+AN219+AN220+AN221+AN222+AN223+AN224+AN225+AN226+AN227+AN229+AN230+AN231+AN234+AN235+AN236+AN237+AN239+AN249+AN251+AN253+AN255+AN256+AN258+AN262+AN263+AN264+AN265+AN266+AN267+AN268+AN269+AN272+AN275+AN276+AN277+AN278+AN279+AN280+AN282+AN283</f>
        <v>#REF!</v>
      </c>
      <c r="AO287" s="192"/>
      <c r="AP287" s="192"/>
      <c r="AQ287" s="192" t="e">
        <f>AQ11+AQ23+AQ32+AQ39+AQ40+AQ44+AQ65+AQ76+AQ77+AQ78+AQ79+AQ85+AQ88+AQ89+AQ90+AQ91+AQ92+AQ94+AQ95+AQ96+AQ97+AQ98+AQ99+AQ102+AQ104+AQ105+AQ106+AQ107+AQ108+AQ111+AQ113+AQ115+AQ116+AQ125+AQ126+AQ135+AQ136+AQ137+AQ138+AQ139+AQ140+AQ144+AQ146+AQ147+AQ148+AQ150+AQ152+AQ153+AQ154+AQ155+AQ157+#REF!+AQ158+AQ159+AQ160+AQ161+AQ162+AQ163+AQ164+AQ165+AQ166+AQ167+AQ168+AQ169+AQ170+AQ171+AQ172+AQ173+AQ174+AQ175+AQ176+AQ177+AQ178+AQ179+AQ180+AQ181+AQ182+AQ183+AQ184+AQ185+AQ186+AQ187+AQ188+AQ189+AQ190+AQ191+AQ192+AQ193+AQ194+AQ195+AQ196+AQ197+AQ198+AQ199+AQ200+AQ201+AQ202+AQ203+AQ204+AQ212+AQ213+AQ214+AQ215+AQ216+AQ217+AQ218+AQ219+AQ220+AQ221+AQ222+AQ223+AQ224+AQ225+AQ226+AQ227+AQ229+AQ230+AQ231+AQ234+AQ235+AQ236+AQ237+AQ239+AQ249+AQ251+AQ253+AQ255+AQ256+AQ258+AQ262+AQ263+AQ264+AQ265+AQ266+AQ267+AQ268+AQ269+AQ272+AQ275+AQ276+AQ277+AQ278+AQ279+AQ280+AQ282+AQ283</f>
        <v>#REF!</v>
      </c>
      <c r="AR287" s="192"/>
      <c r="AS287" s="192"/>
      <c r="AT287" s="192" t="e">
        <f>AT11+AT23+AT32+AT39+AT40+AT44+AT65+AT76+AT77+AT78+AT79+AT85+AT88+AT89+AT90+AT91+AT92+AT94+AT95+AT96+AT97+AT98+AT99+AT102+AT104+AT105+AT106+AT107+AT108+AT111+AT113+AT115+AT116+AT125+AT126+AT135+AT136+AT137+AT138+AT139+AT140+AT144+AT146+AT147+AT148+AT150+AT152+AT153+AT154+AT155+AT157+#REF!+AT158+AT159+AT160+AT161+AT162+AT163+AT164+AT165+AT166+AT167+AT168+AT169+AT170+AT171+AT172+AT173+AT174+AT175+AT176+AT177+AT178+AT179+AT180+AT181+AT182+AT183+AT184+AT185+AT186+AT187+AT188+AT189+AT190+AT191+AT192+AT193+AT194+AT195+AT196+AT197+AT198+AT199+AT200+AT201+AT202+AT203+AT204+AT212+AT213+AT214+AT215+AT216+AT217+AT218+AT219+AT220+AT221+AT222+AT223+AT224+AT225+AT226+AT227+AT229+AT230+AT231+AT234+AT235+AT236+AT237+AT239+AT249+AT251+AT253+AT255+AT256+AT258+AT262+AT263+AT264+AT265+AT266+AT267+AT268+AT269+AT272+AT275+AT276+AT277+AT278+AT279+AT280+AT282+AT283</f>
        <v>#REF!</v>
      </c>
      <c r="AU287" s="192"/>
      <c r="AV287" s="192"/>
      <c r="AW287" s="192" t="e">
        <f>AW11+AW23+AW32+AW39+AW40+AW44+AW65+AW76+AW77+AW78+AW79+AW85+AW88+AW89+AW90+AW91+AW92+AW94+AW95+AW96+AW97+AW98+AW99+AW102+AW104+AW105+AW106+AW107+AW108+AW111+AW113+AW115+AW116+AW125+AW126+AW135+AW136+AW137+AW138+AW139+AW140+AW144+AW146+AW147+AW148+AW150+AW152+AW153+AW154+AW155+AW157+#REF!+AW158+AW159+AW160+AW161+AW162+AW163+AW164+AW165+AW166+AW167+AW168+AW169+AW170+AW171+AW172+AW173+AW174+AW175+AW176+AW177+AW178+AW179+AW180+AW181+AW182+AW183+AW184+AW185+AW186+AW187+AW188+AW189+AW190+AW191+AW192+AW193+AW194+AW195+AW196+AW197+AW198+AW199+AW200+AW201+AW202+AW203+AW204+AW212+AW213+AW214+AW215+AW216+AW217+AW218+AW219+AW220+AW221+AW222+AW223+AW224+AW225+AW226+AW227+AW229+AW230+AW231+AW234+AW235+AW236+AW237+AW239+AW249+AW251+AW253+AW255+AW256+AW258+AW262+AW263+AW264+AW265+AW266+AW267+AW268+AW269+AW272+AW275+AW276+AW277+AW278+AW279+AW280+AW282+AW283</f>
        <v>#REF!</v>
      </c>
      <c r="AX287" s="192"/>
      <c r="AY287" s="192"/>
      <c r="AZ287" s="192" t="e">
        <f>AZ11+AZ23+AZ32+AZ39+AZ40+AZ44+AZ65+AZ76+AZ77+AZ78+AZ79+AZ85+AZ88+AZ89+AZ90+AZ91+AZ92+AZ94+AZ95+AZ96+AZ97+AZ98+AZ99+AZ102+AZ104+AZ105+AZ106+AZ107+AZ108+AZ111+AZ113+AZ115+AZ116+AZ125+AZ126+AZ135+AZ136+AZ137+AZ138+AZ139+AZ140+AZ144+AZ146+AZ147+AZ148+AZ150+AZ152+AZ153+AZ154+AZ155+AZ157+#REF!+AZ158+AZ159+AZ160+AZ161+AZ162+AZ163+AZ164+AZ165+AZ166+AZ167+AZ168+AZ169+AZ170+AZ171+AZ172+AZ173+AZ174+AZ175+AZ176+AZ177+AZ178+AZ179+AZ180+AZ181+AZ182+AZ183+AZ184+AZ185+AZ186+AZ187+AZ188+AZ189+AZ190+AZ191+AZ192+AZ193+AZ194+AZ195+AZ196+AZ197+AZ198+AZ199+AZ200+AZ201+AZ202+AZ203+AZ204+AZ212+AZ213+AZ214+AZ215+AZ216+AZ217+AZ218+AZ219+AZ220+AZ221+AZ222+AZ223+AZ224+AZ225+AZ226+AZ227+AZ229+AZ230+AZ231+AZ234+AZ235+AZ236+AZ237+AZ239+AZ249+AZ251+AZ253+AZ255+AZ256+AZ258+AZ262+AZ263+AZ264+AZ265+AZ266+AZ267+AZ268+AZ269+AZ272+AZ275+AZ276+AZ277+AZ278+AZ279+AZ280+AZ282+AZ283</f>
        <v>#REF!</v>
      </c>
      <c r="BA287" s="194"/>
      <c r="BB287" s="194"/>
      <c r="BC287" s="192" t="e">
        <f>BC11+BC23+BC32+BC39+BC40+BC44+BC65+BC76+BC77+BC78+BC79+BC85+BC88+BC89+BC90+BC91+BC92+BC94+BC95+BC96+BC97+BC98+BC99+BC102+BC104+BC105+BC106+BC107+BC108+BC111+BC113+BC115+BC116+BC125+BC126+BC135+BC136+BC137+BC138+BC139+BC140+BC144+BC146+BC147+BC148+BC150+BC152+BC153+BC154+BC155+BC157+#REF!+BC158+BC159+BC160+BC161+BC162+BC163+BC164+BC165+BC166+BC167+BC168+BC169+BC170+BC171+BC172+BC173+BC174+BC175+BC176+BC177+BC178+BC179+BC180+BC181+BC182+BC183+BC184+BC185+BC186+BC187+BC188+BC189+BC190+BC191+BC192+BC193+BC194+BC195+BC196+BC197+BC198+BC199+BC200+BC201+BC202+BC203+BC204+BC212+BC213+BC214+BC215+BC216+BC217+BC218+BC219+BC220+BC221+BC222+BC223+BC224+BC225+BC226+BC227+BC229+BC230+BC231+BC234+BC235+BC236+BC237+BC239+BC249+BC251+BC253+BC255+BC256+BC258+BC262+BC263+BC264+BC265+BC266+BC267+BC268+BC269+BC272+BC275+BC276+BC277+BC278+BC279+BC280+BC282+BC283</f>
        <v>#REF!</v>
      </c>
      <c r="BD287" s="193"/>
      <c r="BE287" s="193"/>
    </row>
    <row r="288" spans="1:69" x14ac:dyDescent="0.25">
      <c r="E288" s="175"/>
      <c r="F288" s="191"/>
      <c r="H288" s="6"/>
      <c r="I288" s="6"/>
      <c r="J288" s="6"/>
      <c r="K288" s="6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6">
        <f t="shared" ref="G288:V288" si="239">V29+V82+V132+V250+V252+V281</f>
        <v>11221</v>
      </c>
      <c r="W288" s="6"/>
      <c r="X288" s="6"/>
      <c r="Y288" s="6">
        <f>Y29+Y82+Y132+Y250+Y252+Y281</f>
        <v>6061</v>
      </c>
      <c r="Z288" s="6"/>
      <c r="AA288" s="6"/>
      <c r="AB288" s="6">
        <f>AB29+AB82+AB132+AB250+AB252+AB281</f>
        <v>4399</v>
      </c>
      <c r="AC288" s="6"/>
      <c r="AD288" s="6"/>
      <c r="AE288" s="10">
        <f>AE29+AE82+AE132+AE250+AE252+AE281</f>
        <v>3812</v>
      </c>
      <c r="AF288" s="6"/>
      <c r="AG288" s="6"/>
      <c r="AH288" s="10">
        <f>AH29+AH82+AH132+AH250+AH252+AH281</f>
        <v>2678</v>
      </c>
      <c r="AI288" s="6"/>
      <c r="AJ288" s="6"/>
      <c r="AK288" s="10">
        <f>AK29+AK82+AK132+AK250+AK252+AK281</f>
        <v>1582</v>
      </c>
      <c r="AL288" s="6"/>
      <c r="AM288" s="6"/>
      <c r="AN288" s="10">
        <f>AN29+AN82+AN132+AN250+AN252+AN281</f>
        <v>1594</v>
      </c>
      <c r="AO288" s="6"/>
      <c r="AP288" s="6"/>
      <c r="AQ288" s="10">
        <f>AQ29+AQ82+AQ132+AQ250+AQ252+AQ281</f>
        <v>1949</v>
      </c>
      <c r="AR288" s="6"/>
      <c r="AS288" s="6"/>
      <c r="AT288" s="10">
        <f>AT29+AT82+AT132+AT250+AT252+AT281</f>
        <v>4408</v>
      </c>
      <c r="AU288" s="6"/>
      <c r="AV288" s="6"/>
      <c r="AW288" s="10">
        <f>AW29+AW82+AW132+AW250+AW252+AW281</f>
        <v>5449</v>
      </c>
      <c r="AX288" s="6"/>
      <c r="AY288" s="6"/>
      <c r="AZ288" s="10">
        <f>AZ29+AZ82+AZ132+AZ250+AZ252+AZ281</f>
        <v>7208</v>
      </c>
      <c r="BC288" s="10">
        <f>BC29+BC82+BC132+BC250+BC252+BC281</f>
        <v>4970.3</v>
      </c>
      <c r="BD288" s="193"/>
      <c r="BE288" s="45"/>
    </row>
    <row r="289" spans="3:58" x14ac:dyDescent="0.25">
      <c r="E289" s="175"/>
      <c r="F289" s="191"/>
      <c r="H289" s="6"/>
      <c r="I289" s="6"/>
      <c r="J289" s="6"/>
      <c r="K289" s="6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6">
        <f t="shared" ref="G289:V289" si="240">V6+V7+V8+V9+V10+V12+V13+V14+V15+V16+V17+V18+V19+V20+V21+V24+V25+V26+V27+V28+V30+V31+V33+V34+V35+V36+V37+V38+V41+V42+V43+V45+V46+V47+V48+V49+V50+V51+V52+V53+V54+V55+V56+V57+V58+V59+V60+V61+V62+V63+V64+V66+V67+V68+V69+V70+V71+V72+V73+V74+V75+V80+V81+V83+V84+V86+V87+V93+V119+V120+V121+V123</f>
        <v>144252</v>
      </c>
      <c r="W289" s="6"/>
      <c r="X289" s="6"/>
      <c r="Y289" s="6">
        <f>Y6+Y7+Y8+Y9+Y10+Y12+Y13+Y14+Y15+Y16+Y17+Y18+Y19+Y20+Y21+Y24+Y25+Y26+Y27+Y28+Y30+Y31+Y33+Y34+Y35+Y36+Y37+Y38+Y41+Y42+Y43+Y45+Y46+Y47+Y48+Y49+Y50+Y51+Y52+Y53+Y54+Y55+Y56+Y57+Y58+Y59+Y60+Y61+Y62+Y63+Y64+Y66+Y67+Y68+Y69+Y70+Y71+Y72+Y73+Y74+Y75+Y80+Y81+Y83+Y84+Y86+Y87+Y93+Y119+Y120+Y121+Y123</f>
        <v>117603</v>
      </c>
      <c r="Z289" s="6"/>
      <c r="AA289" s="6"/>
      <c r="AB289" s="6">
        <f>AB6+AB7+AB8+AB9+AB10+AB12+AB13+AB14+AB15+AB16+AB17+AB18+AB19+AB20+AB21+AB24+AB25+AB26+AB27+AB28+AB30+AB31+AB33+AB34+AB35+AB36+AB37+AB38+AB41+AB42+AB43+AB45+AB46+AB47+AB48+AB49+AB50+AB51+AB52+AB53+AB54+AB55+AB56+AB57+AB58+AB59+AB60+AB61+AB62+AB63+AB64+AB66+AB67+AB68+AB69+AB70+AB71+AB72+AB73+AB74+AB75+AB80+AB81+AB83+AB84+AB86+AB87+AB93+AB119+AB120+AB121+AB123</f>
        <v>105397</v>
      </c>
      <c r="AC289" s="6"/>
      <c r="AD289" s="6"/>
      <c r="AE289" s="10">
        <f>AE6+AE7+AE8+AE9+AE10+AE12+AE13+AE14+AE15+AE16+AE17+AE18+AE19+AE20+AE21+AE24+AE25+AE26+AE27+AE28+AE30+AE31+AE33+AE34+AE35+AE36+AE37+AE38+AE41+AE42+AE43+AE45+AE46+AE47+AE48+AE49+AE50+AE51+AE52+AE53+AE54+AE55+AE56+AE57+AE58+AE59+AE60+AE61+AE62+AE63+AE64+AE66+AE67+AE68+AE69+AE70+AE71+AE72+AE73+AE74+AE75+AE80+AE81+AE83+AE84+AE86+AE87+AE93+AE119+AE120+AE121+AE123</f>
        <v>86324</v>
      </c>
      <c r="AF289" s="6"/>
      <c r="AG289" s="6"/>
      <c r="AH289" s="10">
        <f>AH6+AH7+AH8+AH9+AH10+AH12+AH13+AH14+AH15+AH16+AH17+AH18+AH19+AH20+AH21+AH24+AH25+AH26+AH27+AH28+AH30+AH31+AH33+AH34+AH35+AH36+AH37+AH38+AH41+AH42+AH43+AH45+AH46+AH47+AH48+AH49+AH50+AH51+AH52+AH53+AH54+AH55+AH56+AH57+AH58+AH59+AH60+AH61+AH62+AH63+AH64+AH66+AH67+AH68+AH69+AH70+AH71+AH72+AH73+AH74+AH75+AH80+AH81+AH83+AH84+AH86+AH87+AH93+AH119+AH120+AH121+AH123</f>
        <v>72685</v>
      </c>
      <c r="AI289" s="6"/>
      <c r="AJ289" s="6"/>
      <c r="AK289" s="10">
        <f>AK6+AK7+AK8+AK9+AK10+AK12+AK13+AK14+AK15+AK16+AK17+AK18+AK19+AK20+AK21+AK24+AK25+AK26+AK27+AK28+AK30+AK31+AK33+AK34+AK35+AK36+AK37+AK38+AK41+AK42+AK43+AK45+AK46+AK47+AK48+AK49+AK50+AK51+AK52+AK53+AK54+AK55+AK56+AK57+AK58+AK59+AK60+AK61+AK62+AK63+AK64+AK66+AK67+AK68+AK69+AK70+AK71+AK72+AK73+AK74+AK75+AK80+AK81+AK83+AK84+AK86+AK87+AK93+AK119+AK120+AK121+AK123</f>
        <v>67483</v>
      </c>
      <c r="AL289" s="6"/>
      <c r="AM289" s="6"/>
      <c r="AN289" s="10">
        <f>AN6+AN7+AN8+AN9+AN10+AN12+AN13+AN14+AN15+AN16+AN17+AN18+AN19+AN20+AN21+AN24+AN25+AN26+AN27+AN28+AN30+AN31+AN33+AN34+AN35+AN36+AN37+AN38+AN41+AN42+AN43+AN45+AN46+AN47+AN48+AN49+AN50+AN51+AN52+AN53+AN54+AN55+AN56+AN57+AN58+AN59+AN60+AN61+AN62+AN63+AN64+AN66+AN67+AN68+AN69+AN70+AN71+AN72+AN73+AN74+AN75+AN80+AN81+AN83+AN84+AN86+AN87+AN93+AN119+AN120+AN121+AN123</f>
        <v>78585</v>
      </c>
      <c r="AO289" s="6"/>
      <c r="AP289" s="6"/>
      <c r="AQ289" s="10">
        <f>AQ6+AQ7+AQ8+AQ9+AQ10+AQ12+AQ13+AQ14+AQ15+AQ16+AQ17+AQ18+AQ19+AQ20+AQ21+AQ24+AQ25+AQ26+AQ27+AQ28+AQ30+AQ31+AQ33+AQ34+AQ35+AQ36+AQ37+AQ38+AQ41+AQ42+AQ43+AQ45+AQ46+AQ47+AQ48+AQ49+AQ50+AQ51+AQ52+AQ53+AQ54+AQ55+AQ56+AQ57+AQ58+AQ59+AQ60+AQ61+AQ62+AQ63+AQ64+AQ66+AQ67+AQ68+AQ69+AQ70+AQ71+AQ72+AQ73+AQ74+AQ75+AQ80+AQ81+AQ83+AQ84+AQ86+AQ87+AQ93+AQ119+AQ120+AQ121+AQ123</f>
        <v>95395</v>
      </c>
      <c r="AR289" s="6"/>
      <c r="AS289" s="6"/>
      <c r="AT289" s="10">
        <f>AT6+AT7+AT8+AT9+AT10+AT12+AT13+AT14+AT15+AT16+AT17+AT18+AT19+AT20+AT21+AT24+AT25+AT26+AT27+AT28+AT30+AT31+AT33+AT34+AT35+AT36+AT37+AT38+AT41+AT42+AT43+AT45+AT46+AT47+AT48+AT49+AT50+AT51+AT52+AT53+AT54+AT55+AT56+AT57+AT58+AT59+AT60+AT61+AT62+AT63+AT64+AT66+AT67+AT68+AT69+AT70+AT71+AT72+AT73+AT74+AT75+AT80+AT81+AT83+AT84+AT86+AT87+AT93+AT119+AT120+AT121+AT123</f>
        <v>111729</v>
      </c>
      <c r="AU289" s="6"/>
      <c r="AV289" s="6"/>
      <c r="AW289" s="10">
        <f>AW6+AW7+AW8+AW9+AW10+AW12+AW13+AW14+AW15+AW16+AW17+AW18+AW19+AW20+AW21+AW24+AW25+AW26+AW27+AW28+AW30+AW31+AW33+AW34+AW35+AW36+AW37+AW38+AW41+AW42+AW43+AW45+AW46+AW47+AW48+AW49+AW50+AW51+AW52+AW53+AW54+AW55+AW56+AW57+AW58+AW59+AW60+AW61+AW62+AW63+AW64+AW66+AW67+AW68+AW69+AW70+AW71+AW72+AW73+AW74+AW75+AW80+AW81+AW83+AW84+AW86+AW87+AW93+AW119+AW120+AW121+AW123</f>
        <v>129137</v>
      </c>
      <c r="AX289" s="6"/>
      <c r="AY289" s="6"/>
      <c r="AZ289" s="10">
        <f>AZ6+AZ7+AZ8+AZ9+AZ10+AZ12+AZ13+AZ14+AZ15+AZ16+AZ17+AZ18+AZ19+AZ20+AZ21+AZ24+AZ25+AZ26+AZ27+AZ28+AZ30+AZ31+AZ33+AZ34+AZ35+AZ36+AZ37+AZ38+AZ41+AZ42+AZ43+AZ45+AZ46+AZ47+AZ48+AZ49+AZ50+AZ51+AZ52+AZ53+AZ54+AZ55+AZ56+AZ57+AZ58+AZ59+AZ60+AZ61+AZ62+AZ63+AZ64+AZ66+AZ67+AZ68+AZ69+AZ70+AZ71+AZ72+AZ73+AZ74+AZ75+AZ80+AZ81+AZ83+AZ84+AZ86+AZ87+AZ93+AZ119+AZ120+AZ121+AZ123</f>
        <v>129013</v>
      </c>
      <c r="BC289" s="10">
        <f>BC6+BC7+BC8+BC9+BC10+BC12+BC13+BC14+BC15+BC16+BC17+BC18+BC19+BC20+BC21+BC24+BC25+BC26+BC27+BC28+BC30+BC31+BC33+BC34+BC35+BC36+BC37+BC38+BC41+BC42+BC43+BC45+BC46+BC47+BC48+BC49+BC50+BC51+BC52+BC53+BC54+BC55+BC56+BC57+BC58+BC59+BC60+BC61+BC62+BC63+BC64+BC66+BC67+BC68+BC69+BC70+BC71+BC72+BC73+BC74+BC75+BC80+BC81+BC83+BC84+BC86+BC87+BC93+BC119+BC120+BC121+BC123</f>
        <v>150558.48000000001</v>
      </c>
      <c r="BD289" s="193"/>
      <c r="BE289" s="10"/>
    </row>
    <row r="290" spans="3:58" x14ac:dyDescent="0.25">
      <c r="E290" s="175"/>
      <c r="F290" s="191"/>
      <c r="H290" s="6"/>
      <c r="I290" s="6"/>
      <c r="J290" s="6"/>
      <c r="K290" s="6"/>
      <c r="L290" s="266"/>
      <c r="M290" s="265"/>
      <c r="N290" s="265"/>
      <c r="O290" s="265"/>
      <c r="P290" s="265"/>
      <c r="Q290" s="265"/>
      <c r="R290" s="265"/>
      <c r="S290" s="265"/>
      <c r="T290" s="265"/>
      <c r="U290" s="265"/>
      <c r="V290" s="6">
        <f>V128+V129+V130+V131+V156+V211+V238+V242+V245+V246+V270+V271</f>
        <v>151440</v>
      </c>
      <c r="W290" s="6"/>
      <c r="X290" s="6"/>
      <c r="Y290" s="6">
        <f>Y128+Y129+Y130+Y131+Y156+Y211+Y238+Y242+Y245+Y246+Y270+Y271</f>
        <v>146268</v>
      </c>
      <c r="Z290" s="6"/>
      <c r="AA290" s="6"/>
      <c r="AB290" s="6">
        <f>AB128+AB129+AB130+AB131+AB156+AB211+AB238+AB242+AB245+AB246+AB270+AB271</f>
        <v>140436</v>
      </c>
      <c r="AC290" s="6"/>
      <c r="AD290" s="6"/>
      <c r="AE290" s="10">
        <f>AE128+AE129+AE130+AE131+AE156+AE211+AE238+AE242+AE245+AE246+AE270+AE271</f>
        <v>131038</v>
      </c>
      <c r="AF290" s="6"/>
      <c r="AG290" s="6"/>
      <c r="AH290" s="10">
        <f>AH128+AH129+AH130+AH131+AH156+AH211+AH238+AH242+AH245+AH246+AH270+AH271</f>
        <v>143871</v>
      </c>
      <c r="AI290" s="6"/>
      <c r="AJ290" s="6"/>
      <c r="AK290" s="10">
        <f>AK128+AK129+AK130+AK131+AK156+AK211+AK238+AK242+AK245+AK246+AK270+AK271</f>
        <v>149924</v>
      </c>
      <c r="AL290" s="6"/>
      <c r="AM290" s="6"/>
      <c r="AN290" s="10">
        <f>AN128+AN129+AN130+AN131+AN156+AN211+AN238+AN242+AN245+AN246+AN270+AN271</f>
        <v>161295</v>
      </c>
      <c r="AO290" s="6"/>
      <c r="AP290" s="6"/>
      <c r="AQ290" s="10">
        <f>AQ128+AQ129+AQ130+AQ131+AQ156+AQ211+AQ238+AQ242+AQ245+AQ246+AQ270+AQ271</f>
        <v>107688</v>
      </c>
      <c r="AR290" s="6"/>
      <c r="AS290" s="6"/>
      <c r="AT290" s="10">
        <f>AT128+AT129+AT130+AT131+AT156+AT211+AT238+AT242+AT245+AT246+AT270+AT271</f>
        <v>134034</v>
      </c>
      <c r="AU290" s="6"/>
      <c r="AV290" s="6"/>
      <c r="AW290" s="10">
        <f>AW128+AW129+AW130+AW131+AW156+AW211+AW238+AW242+AW245+AW246+AW270+AW271</f>
        <v>134428</v>
      </c>
      <c r="AX290" s="6"/>
      <c r="AY290" s="6"/>
      <c r="AZ290" s="10">
        <f>AZ128+AZ129+AZ130+AZ131+AZ156+AZ211+AZ238+AZ242+AZ245+AZ246+AZ270+AZ271</f>
        <v>125683</v>
      </c>
      <c r="BC290" s="10">
        <f>BC128+BC129+BC130+BC131+BC156+BC211+BC238+BC242+BC245+BC246+BC270+BC271</f>
        <v>131936</v>
      </c>
      <c r="BD290" s="193"/>
      <c r="BE290" s="193"/>
    </row>
    <row r="291" spans="3:58" x14ac:dyDescent="0.25">
      <c r="E291" s="175"/>
      <c r="F291" s="191"/>
      <c r="H291" s="6"/>
      <c r="I291" s="6"/>
      <c r="J291" s="6"/>
      <c r="K291" s="6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6">
        <f t="shared" ref="G291:V291" si="241">V254</f>
        <v>6502</v>
      </c>
      <c r="W291" s="6"/>
      <c r="X291" s="6"/>
      <c r="Y291" s="6">
        <f>Y254</f>
        <v>7081</v>
      </c>
      <c r="Z291" s="6"/>
      <c r="AA291" s="6"/>
      <c r="AB291" s="6">
        <f>AB254</f>
        <v>5808</v>
      </c>
      <c r="AC291" s="6"/>
      <c r="AD291" s="6"/>
      <c r="AE291" s="10">
        <f>AE254</f>
        <v>4541</v>
      </c>
      <c r="AF291" s="6"/>
      <c r="AG291" s="6"/>
      <c r="AH291" s="10">
        <f>AH254</f>
        <v>3164</v>
      </c>
      <c r="AI291" s="6"/>
      <c r="AJ291" s="6"/>
      <c r="AK291" s="10">
        <f>AK254</f>
        <v>3136</v>
      </c>
      <c r="AL291" s="6"/>
      <c r="AM291" s="6"/>
      <c r="AN291" s="10">
        <f>AN254</f>
        <v>1577</v>
      </c>
      <c r="AO291" s="6"/>
      <c r="AP291" s="6"/>
      <c r="AQ291" s="10">
        <f>AQ254</f>
        <v>1976</v>
      </c>
      <c r="AR291" s="6"/>
      <c r="AS291" s="6"/>
      <c r="AT291" s="10">
        <f>AT254</f>
        <v>4591</v>
      </c>
      <c r="AU291" s="6"/>
      <c r="AV291" s="6"/>
      <c r="AW291" s="10">
        <f>AW254</f>
        <v>6006</v>
      </c>
      <c r="AX291" s="6"/>
      <c r="AY291" s="6"/>
      <c r="AZ291" s="10">
        <f>AZ254</f>
        <v>7584</v>
      </c>
      <c r="BC291" s="10">
        <f>BC254</f>
        <v>7614</v>
      </c>
      <c r="BD291" s="193"/>
      <c r="BE291" s="10"/>
    </row>
    <row r="292" spans="3:58" x14ac:dyDescent="0.25">
      <c r="E292" s="175"/>
      <c r="F292" s="191"/>
      <c r="H292" s="6"/>
      <c r="I292" s="6"/>
      <c r="J292" s="6"/>
      <c r="K292" s="6"/>
      <c r="L292" s="266"/>
      <c r="M292" s="265"/>
      <c r="N292" s="265"/>
      <c r="O292" s="265"/>
      <c r="P292" s="265"/>
      <c r="Q292" s="265"/>
      <c r="R292" s="265"/>
      <c r="S292" s="265"/>
      <c r="T292" s="265"/>
      <c r="U292" s="265"/>
      <c r="V292" s="6">
        <f>V101+V179</f>
        <v>1816</v>
      </c>
      <c r="W292" s="6"/>
      <c r="X292" s="6"/>
      <c r="Y292" s="6">
        <f>Y101+Y179</f>
        <v>2108</v>
      </c>
      <c r="Z292" s="6"/>
      <c r="AA292" s="6"/>
      <c r="AB292" s="6">
        <f>AB101+AB179</f>
        <v>641</v>
      </c>
      <c r="AC292" s="6"/>
      <c r="AD292" s="6"/>
      <c r="AE292" s="10">
        <f>AE101+AE204</f>
        <v>1367</v>
      </c>
      <c r="AF292" s="6"/>
      <c r="AG292" s="6"/>
      <c r="AH292" s="10">
        <f>AH101+AH204</f>
        <v>602</v>
      </c>
      <c r="AI292" s="6"/>
      <c r="AJ292" s="6"/>
      <c r="AK292" s="10">
        <f>AK101+AK204</f>
        <v>319</v>
      </c>
      <c r="AL292" s="6"/>
      <c r="AM292" s="6"/>
      <c r="AN292" s="10">
        <f>AN101+AN204</f>
        <v>302</v>
      </c>
      <c r="AO292" s="6"/>
      <c r="AP292" s="6"/>
      <c r="AQ292" s="10">
        <f>AQ101+AQ204</f>
        <v>304</v>
      </c>
      <c r="AR292" s="6"/>
      <c r="AS292" s="6"/>
      <c r="AT292" s="10">
        <f>AT101+AT204</f>
        <v>724</v>
      </c>
      <c r="AU292" s="6"/>
      <c r="AV292" s="6"/>
      <c r="AW292" s="10">
        <f>AW101+AW204</f>
        <v>1080</v>
      </c>
      <c r="AX292" s="6"/>
      <c r="AY292" s="6"/>
      <c r="AZ292" s="10">
        <f>AZ101+AZ204</f>
        <v>2063</v>
      </c>
      <c r="BC292" s="10">
        <f>BC101+BC204</f>
        <v>2361</v>
      </c>
      <c r="BD292" s="193"/>
      <c r="BE292" s="193"/>
    </row>
    <row r="293" spans="3:58" x14ac:dyDescent="0.25">
      <c r="E293" s="175"/>
      <c r="F293" s="191"/>
      <c r="H293" s="6"/>
      <c r="I293" s="6"/>
      <c r="J293" s="6"/>
      <c r="K293" s="6"/>
      <c r="L293" s="266"/>
      <c r="M293" s="265"/>
      <c r="N293" s="265"/>
      <c r="O293" s="265"/>
      <c r="P293" s="265"/>
      <c r="Q293" s="265"/>
      <c r="R293" s="265"/>
      <c r="S293" s="265"/>
      <c r="T293" s="265"/>
      <c r="U293" s="265"/>
      <c r="V293" s="6">
        <f>V100+V109+V110+V112+V114+V117+V118+V122+V124+V127+V142+V143+V145+V149+V151</f>
        <v>5428</v>
      </c>
      <c r="W293" s="6"/>
      <c r="X293" s="6"/>
      <c r="Y293" s="6">
        <f>Y100+Y109+Y110+Y112+Y114+Y117+Y118+Y122+Y124+Y127+Y142+Y143+Y145+Y149+Y151</f>
        <v>4118</v>
      </c>
      <c r="Z293" s="6"/>
      <c r="AA293" s="6"/>
      <c r="AB293" s="6">
        <f>AB100+AB109+AB110+AB112+AB114+AB117+AB118+AB122+AB124+AB127+AB142+AB143+AB145+AB149+AB151</f>
        <v>3789</v>
      </c>
      <c r="AC293" s="6"/>
      <c r="AD293" s="6"/>
      <c r="AE293" s="10">
        <f>AE100+AE109+AE110+AE112+AE114+AE117+AE118+AE122+AE124+AE127+AE142+AE143+AE145+AE149+AE151</f>
        <v>3322</v>
      </c>
      <c r="AF293" s="6"/>
      <c r="AG293" s="6"/>
      <c r="AH293" s="10">
        <f>AH100+AH109+AH110+AH112+AH114+AH117+AH118+AH122+AH124+AH127+AH142+AH143+AH145+AH149+AH151</f>
        <v>2830</v>
      </c>
      <c r="AI293" s="6"/>
      <c r="AJ293" s="6"/>
      <c r="AK293" s="10">
        <f>AK100+AK109+AK110+AK112+AK114+AK117+AK118+AK122+AK124+AK127+AK142+AK143+AK145+AK149+AK151</f>
        <v>3377</v>
      </c>
      <c r="AL293" s="6"/>
      <c r="AM293" s="6"/>
      <c r="AN293" s="10">
        <f>AN100+AN109+AN110+AN112+AN114+AN117+AN118+AN122+AN124+AN127+AN142+AN143+AN145+AN149+AN151</f>
        <v>2946</v>
      </c>
      <c r="AO293" s="6"/>
      <c r="AP293" s="6"/>
      <c r="AQ293" s="10">
        <f>AQ100+AQ109+AQ110+AQ112+AQ114+AQ117+AQ118+AQ122+AQ124+AQ127+AQ142+AQ143+AQ145+AQ149+AQ151</f>
        <v>3783</v>
      </c>
      <c r="AR293" s="6"/>
      <c r="AS293" s="6"/>
      <c r="AT293" s="10">
        <f>AT100+AT109+AT110+AT112+AT114+AT117+AT118+AT122+AT124+AT127+AT142+AT143+AT145+AT149+AT151</f>
        <v>5729</v>
      </c>
      <c r="AU293" s="6"/>
      <c r="AV293" s="6"/>
      <c r="AW293" s="10">
        <f>AW100+AW109+AW110+AW112+AW114+AW117+AW118+AW122+AW124+AW127+AW142+AW143+AW145+AW149+AW151</f>
        <v>6090</v>
      </c>
      <c r="AX293" s="6"/>
      <c r="AY293" s="6"/>
      <c r="AZ293" s="10">
        <f>AZ100+AZ109+AZ110+AZ112+AZ114+AZ117+AZ118+AZ122+AZ124+AZ127+AZ142+AZ143+AZ145+AZ149+AZ151</f>
        <v>6678</v>
      </c>
      <c r="BC293" s="10">
        <f>BC100+BC109+BC110+BC112+BC114+BC117+BC118+BC122+BC124+BC127+BC142+BC143+BC145+BC149+BC151</f>
        <v>6906</v>
      </c>
      <c r="BD293" s="193"/>
      <c r="BE293" s="193"/>
    </row>
    <row r="294" spans="3:58" x14ac:dyDescent="0.25">
      <c r="E294" s="175"/>
      <c r="F294" s="191"/>
      <c r="H294" s="6"/>
      <c r="I294" s="6"/>
      <c r="J294" s="6"/>
      <c r="K294" s="6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6">
        <f t="shared" ref="G294:V294" si="242">V22+V103+V133+V134+V141</f>
        <v>2007</v>
      </c>
      <c r="W294" s="6"/>
      <c r="X294" s="6"/>
      <c r="Y294" s="6">
        <f>Y22+Y103+Y133+Y134+Y141</f>
        <v>1317</v>
      </c>
      <c r="Z294" s="6"/>
      <c r="AA294" s="6"/>
      <c r="AB294" s="6">
        <f>AB22+AB103+AB133+AB134+AB141</f>
        <v>1299</v>
      </c>
      <c r="AC294" s="6"/>
      <c r="AD294" s="6"/>
      <c r="AE294" s="6">
        <f>AE22+AE103+AE133+AE134+AE141</f>
        <v>1057</v>
      </c>
      <c r="AF294" s="6"/>
      <c r="AG294" s="6"/>
      <c r="AH294" s="6">
        <f>AH22+AH103+AH133+AH134+AH141</f>
        <v>707</v>
      </c>
      <c r="AI294" s="6"/>
      <c r="AJ294" s="6"/>
      <c r="AK294" s="6">
        <f>AK22+AK103+AK133+AK134+AK141</f>
        <v>1107</v>
      </c>
      <c r="AL294" s="6"/>
      <c r="AM294" s="6"/>
      <c r="AN294" s="6">
        <f>AN22+AN103+AN133+AN134+AN141</f>
        <v>688</v>
      </c>
      <c r="AO294" s="6"/>
      <c r="AP294" s="6"/>
      <c r="AQ294" s="6">
        <f>AQ22+AQ103+AQ133+AQ134+AQ141</f>
        <v>1936</v>
      </c>
      <c r="AR294" s="6"/>
      <c r="AS294" s="6"/>
      <c r="AT294" s="6">
        <f>AT22+AT103+AT133+AT134+AT141</f>
        <v>1903</v>
      </c>
      <c r="AU294" s="6"/>
      <c r="AV294" s="6"/>
      <c r="AW294" s="6">
        <f>AW22+AW103+AW133+AW134+AW141</f>
        <v>1316</v>
      </c>
      <c r="AX294" s="6"/>
      <c r="AY294" s="6"/>
      <c r="AZ294" s="6">
        <f>AZ22+AZ103+AZ133+AZ134+AZ141</f>
        <v>1471</v>
      </c>
      <c r="BC294" s="6">
        <f>BC22+BC103+BC133+BC134+BC141</f>
        <v>1197</v>
      </c>
      <c r="BD294" s="193"/>
      <c r="BE294" s="10"/>
    </row>
    <row r="295" spans="3:58" ht="15.75" x14ac:dyDescent="0.25">
      <c r="C295" s="198"/>
      <c r="E295" s="175"/>
      <c r="F295" s="175"/>
      <c r="G295" s="195"/>
      <c r="H295" s="195"/>
      <c r="I295" s="195"/>
      <c r="J295" s="195"/>
      <c r="K295" s="195"/>
      <c r="L295" s="206"/>
      <c r="M295" s="208"/>
      <c r="N295" s="208"/>
      <c r="O295" s="208"/>
      <c r="P295" s="208"/>
      <c r="Q295" s="208"/>
      <c r="R295" s="208"/>
      <c r="S295" s="208"/>
      <c r="T295" s="208"/>
      <c r="U295" s="208"/>
      <c r="V295" s="195" t="e">
        <f>SUM(V286:V294)</f>
        <v>#REF!</v>
      </c>
      <c r="W295" s="195"/>
      <c r="X295" s="195"/>
      <c r="Y295" s="195" t="e">
        <f>SUM(Y286:Y294)</f>
        <v>#REF!</v>
      </c>
      <c r="Z295" s="195"/>
      <c r="AA295" s="195"/>
      <c r="AB295" s="195" t="e">
        <f>SUM(AB286:AB294)</f>
        <v>#REF!</v>
      </c>
      <c r="AC295" s="195"/>
      <c r="AD295" s="195"/>
      <c r="AE295" s="195"/>
      <c r="AF295" s="195"/>
      <c r="AG295" s="195"/>
      <c r="AH295" s="195"/>
      <c r="AI295" s="195"/>
      <c r="AJ295" s="195"/>
      <c r="AK295" s="195"/>
      <c r="AL295" s="195"/>
      <c r="AM295" s="195"/>
      <c r="AN295" s="195"/>
      <c r="AO295" s="195"/>
      <c r="AP295" s="195"/>
      <c r="AQ295" s="195"/>
      <c r="AR295" s="195"/>
      <c r="AS295" s="195"/>
      <c r="AT295" s="195"/>
      <c r="AU295" s="195"/>
      <c r="AV295" s="195"/>
      <c r="AW295" s="195"/>
      <c r="AX295" s="195"/>
      <c r="AY295" s="195"/>
      <c r="AZ295" s="196"/>
      <c r="BA295" s="196"/>
      <c r="BB295" s="196"/>
      <c r="BC295" s="196"/>
      <c r="BD295" s="197"/>
      <c r="BE295" s="197"/>
      <c r="BF295" s="197"/>
    </row>
    <row r="296" spans="3:58" ht="15.75" x14ac:dyDescent="0.25">
      <c r="E296" s="175"/>
      <c r="F296" s="175"/>
      <c r="G296" s="192"/>
      <c r="H296" s="195"/>
      <c r="I296" s="195"/>
      <c r="J296" s="195"/>
      <c r="K296" s="195"/>
      <c r="L296" s="206"/>
      <c r="M296" s="208"/>
      <c r="N296" s="208"/>
      <c r="O296" s="208"/>
      <c r="P296" s="208"/>
      <c r="Q296" s="208"/>
      <c r="R296" s="208"/>
      <c r="S296" s="208"/>
      <c r="T296" s="208"/>
      <c r="U296" s="208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  <c r="AJ296" s="195"/>
      <c r="AK296" s="195"/>
      <c r="AL296" s="195"/>
      <c r="AM296" s="195"/>
      <c r="AN296" s="195"/>
      <c r="AO296" s="195"/>
      <c r="AP296" s="195"/>
      <c r="AQ296" s="195"/>
      <c r="AR296" s="195"/>
      <c r="AS296" s="195"/>
      <c r="AT296" s="195"/>
      <c r="AU296" s="195"/>
      <c r="AV296" s="195"/>
      <c r="AW296" s="195"/>
      <c r="AX296" s="195"/>
      <c r="AY296" s="195"/>
      <c r="AZ296" s="196"/>
      <c r="BA296" s="196"/>
      <c r="BB296" s="196"/>
      <c r="BC296" s="196"/>
      <c r="BD296" s="197"/>
      <c r="BE296" s="197"/>
      <c r="BF296" s="197"/>
    </row>
    <row r="297" spans="3:58" x14ac:dyDescent="0.25">
      <c r="H297" s="6"/>
      <c r="I297" s="6"/>
      <c r="J297" s="6"/>
      <c r="K297" s="6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</row>
    <row r="298" spans="3:58" x14ac:dyDescent="0.25">
      <c r="H298" s="6"/>
      <c r="I298" s="6"/>
      <c r="J298" s="6"/>
      <c r="K298" s="6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</row>
    <row r="299" spans="3:58" x14ac:dyDescent="0.25">
      <c r="H299" s="6"/>
      <c r="I299" s="6"/>
      <c r="J299" s="6"/>
      <c r="K299" s="6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</row>
    <row r="300" spans="3:58" x14ac:dyDescent="0.25">
      <c r="H300" s="6"/>
      <c r="I300" s="6"/>
      <c r="J300" s="6"/>
      <c r="K300" s="6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</row>
    <row r="301" spans="3:58" x14ac:dyDescent="0.25">
      <c r="H301" s="6"/>
      <c r="I301" s="6"/>
      <c r="J301" s="6"/>
      <c r="K301" s="6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3:58" x14ac:dyDescent="0.25">
      <c r="H302" s="6"/>
      <c r="I302" s="6"/>
      <c r="J302" s="6"/>
      <c r="K302" s="6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3:58" x14ac:dyDescent="0.25">
      <c r="H303" s="6"/>
      <c r="I303" s="6"/>
      <c r="J303" s="6"/>
      <c r="K303" s="6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3:58" x14ac:dyDescent="0.25">
      <c r="H304" s="6"/>
      <c r="I304" s="6"/>
      <c r="J304" s="6"/>
      <c r="K304" s="6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</row>
    <row r="305" spans="8:51" x14ac:dyDescent="0.25">
      <c r="H305" s="6"/>
      <c r="I305" s="6"/>
      <c r="J305" s="6"/>
      <c r="K305" s="6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</row>
    <row r="306" spans="8:51" x14ac:dyDescent="0.25">
      <c r="H306" s="6"/>
      <c r="I306" s="6"/>
      <c r="J306" s="6"/>
      <c r="K306" s="6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</row>
    <row r="307" spans="8:51" x14ac:dyDescent="0.25">
      <c r="H307" s="6"/>
      <c r="I307" s="6"/>
      <c r="J307" s="6"/>
      <c r="K307" s="6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</row>
    <row r="308" spans="8:51" x14ac:dyDescent="0.25">
      <c r="H308" s="6"/>
      <c r="I308" s="6"/>
      <c r="J308" s="6"/>
      <c r="K308" s="6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8:51" x14ac:dyDescent="0.25">
      <c r="H309" s="6"/>
      <c r="I309" s="6"/>
      <c r="J309" s="6"/>
      <c r="K309" s="6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8:51" x14ac:dyDescent="0.25">
      <c r="H310" s="6"/>
      <c r="I310" s="6"/>
      <c r="J310" s="6"/>
      <c r="K310" s="6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8:51" x14ac:dyDescent="0.25">
      <c r="H311" s="6"/>
      <c r="I311" s="6"/>
      <c r="J311" s="6"/>
      <c r="K311" s="6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8:51" x14ac:dyDescent="0.25">
      <c r="H312" s="6"/>
      <c r="I312" s="6"/>
      <c r="J312" s="6"/>
      <c r="K312" s="6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8:51" x14ac:dyDescent="0.25">
      <c r="H313" s="6"/>
      <c r="I313" s="6"/>
      <c r="J313" s="6"/>
      <c r="K313" s="6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8:51" x14ac:dyDescent="0.25">
      <c r="H314" s="6"/>
      <c r="I314" s="6"/>
      <c r="J314" s="6"/>
      <c r="K314" s="6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8:51" x14ac:dyDescent="0.25">
      <c r="H315" s="6"/>
      <c r="I315" s="6"/>
      <c r="J315" s="6"/>
      <c r="K315" s="6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8:51" x14ac:dyDescent="0.25">
      <c r="H316" s="6"/>
      <c r="I316" s="6"/>
      <c r="J316" s="6"/>
      <c r="K316" s="6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8:51" x14ac:dyDescent="0.25">
      <c r="H317" s="6"/>
      <c r="I317" s="6"/>
      <c r="J317" s="6"/>
      <c r="K317" s="6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8:51" x14ac:dyDescent="0.25">
      <c r="H318" s="6"/>
      <c r="I318" s="6"/>
      <c r="J318" s="6"/>
      <c r="K318" s="6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8:51" x14ac:dyDescent="0.25">
      <c r="H319" s="6"/>
      <c r="I319" s="6"/>
      <c r="J319" s="6"/>
      <c r="K319" s="6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8:51" x14ac:dyDescent="0.25">
      <c r="H320" s="6"/>
      <c r="I320" s="6"/>
      <c r="J320" s="6"/>
      <c r="K320" s="6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8:51" x14ac:dyDescent="0.25">
      <c r="H321" s="6"/>
      <c r="I321" s="6"/>
      <c r="J321" s="6"/>
      <c r="K321" s="6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8:51" x14ac:dyDescent="0.25">
      <c r="H322" s="6"/>
      <c r="I322" s="6"/>
      <c r="J322" s="6"/>
      <c r="K322" s="6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8:51" x14ac:dyDescent="0.25">
      <c r="H323" s="6"/>
      <c r="I323" s="6"/>
      <c r="J323" s="6"/>
      <c r="K323" s="6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8:51" x14ac:dyDescent="0.25">
      <c r="H324" s="6"/>
      <c r="I324" s="6"/>
      <c r="J324" s="6"/>
      <c r="K324" s="6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8:51" x14ac:dyDescent="0.25">
      <c r="H325" s="6"/>
      <c r="I325" s="6"/>
      <c r="J325" s="6"/>
      <c r="K325" s="6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8:51" x14ac:dyDescent="0.25">
      <c r="H326" s="6"/>
      <c r="I326" s="6"/>
      <c r="J326" s="6"/>
      <c r="K326" s="6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8:51" x14ac:dyDescent="0.25">
      <c r="H327" s="6"/>
      <c r="I327" s="6"/>
      <c r="J327" s="6"/>
      <c r="K327" s="6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8:51" x14ac:dyDescent="0.25">
      <c r="H328" s="6"/>
      <c r="I328" s="6"/>
      <c r="J328" s="6"/>
      <c r="K328" s="6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8:51" x14ac:dyDescent="0.25">
      <c r="H329" s="6"/>
      <c r="I329" s="6"/>
      <c r="J329" s="6"/>
      <c r="K329" s="6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8:51" x14ac:dyDescent="0.25">
      <c r="H330" s="6"/>
      <c r="I330" s="6"/>
      <c r="J330" s="6"/>
      <c r="K330" s="6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8:51" x14ac:dyDescent="0.25">
      <c r="H331" s="6"/>
      <c r="I331" s="6"/>
      <c r="J331" s="6"/>
      <c r="K331" s="6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8:51" x14ac:dyDescent="0.25">
      <c r="H332" s="6"/>
      <c r="I332" s="6"/>
      <c r="J332" s="6"/>
      <c r="K332" s="6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8:51" x14ac:dyDescent="0.25">
      <c r="H333" s="6"/>
      <c r="I333" s="6"/>
      <c r="J333" s="6"/>
      <c r="K333" s="6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8:51" x14ac:dyDescent="0.25">
      <c r="H334" s="6"/>
      <c r="I334" s="6"/>
      <c r="J334" s="6"/>
      <c r="K334" s="6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8:51" x14ac:dyDescent="0.25">
      <c r="H335" s="6"/>
      <c r="I335" s="6"/>
      <c r="J335" s="6"/>
      <c r="K335" s="6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8:51" x14ac:dyDescent="0.25">
      <c r="H336" s="6"/>
      <c r="I336" s="6"/>
      <c r="J336" s="6"/>
      <c r="K336" s="6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8:51" x14ac:dyDescent="0.25">
      <c r="H337" s="6"/>
      <c r="I337" s="6"/>
      <c r="J337" s="6"/>
      <c r="K337" s="6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8:51" x14ac:dyDescent="0.25">
      <c r="H338" s="6"/>
      <c r="I338" s="6"/>
      <c r="J338" s="6"/>
      <c r="K338" s="6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8:51" x14ac:dyDescent="0.25">
      <c r="H339" s="6"/>
      <c r="I339" s="6"/>
      <c r="J339" s="6"/>
      <c r="K339" s="6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8:51" x14ac:dyDescent="0.25">
      <c r="H340" s="6"/>
      <c r="I340" s="6"/>
      <c r="J340" s="6"/>
      <c r="K340" s="6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8:51" x14ac:dyDescent="0.25">
      <c r="H341" s="6"/>
      <c r="I341" s="6"/>
      <c r="J341" s="6"/>
      <c r="K341" s="6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8:51" x14ac:dyDescent="0.25">
      <c r="H342" s="6"/>
      <c r="I342" s="6"/>
      <c r="J342" s="6"/>
      <c r="K342" s="6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8:51" x14ac:dyDescent="0.25">
      <c r="H343" s="6"/>
      <c r="I343" s="6"/>
      <c r="J343" s="6"/>
      <c r="K343" s="6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8:51" x14ac:dyDescent="0.25">
      <c r="H344" s="6"/>
      <c r="I344" s="6"/>
      <c r="J344" s="6"/>
      <c r="K344" s="6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8:51" x14ac:dyDescent="0.25">
      <c r="H345" s="6"/>
      <c r="I345" s="6"/>
      <c r="J345" s="6"/>
      <c r="K345" s="6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8:51" x14ac:dyDescent="0.25">
      <c r="H346" s="6"/>
      <c r="I346" s="6"/>
      <c r="J346" s="6"/>
      <c r="K346" s="6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8:51" x14ac:dyDescent="0.25">
      <c r="H347" s="6"/>
      <c r="I347" s="6"/>
      <c r="J347" s="6"/>
      <c r="K347" s="6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8:51" x14ac:dyDescent="0.25">
      <c r="H348" s="6"/>
      <c r="I348" s="6"/>
      <c r="J348" s="6"/>
      <c r="K348" s="6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8:51" x14ac:dyDescent="0.25">
      <c r="H349" s="6"/>
      <c r="I349" s="6"/>
      <c r="J349" s="6"/>
      <c r="K349" s="6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8:51" x14ac:dyDescent="0.25">
      <c r="H350" s="6"/>
      <c r="I350" s="6"/>
      <c r="J350" s="6"/>
      <c r="K350" s="6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8:51" x14ac:dyDescent="0.25">
      <c r="H351" s="6"/>
      <c r="I351" s="6"/>
      <c r="J351" s="6"/>
      <c r="K351" s="6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</row>
    <row r="352" spans="8:51" x14ac:dyDescent="0.25">
      <c r="H352" s="6"/>
      <c r="I352" s="6"/>
      <c r="J352" s="6"/>
      <c r="K352" s="6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8:51" x14ac:dyDescent="0.25">
      <c r="H353" s="6"/>
      <c r="I353" s="6"/>
      <c r="J353" s="6"/>
      <c r="K353" s="6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8:51" x14ac:dyDescent="0.25">
      <c r="H354" s="6"/>
      <c r="I354" s="6"/>
      <c r="J354" s="6"/>
      <c r="K354" s="6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8:51" x14ac:dyDescent="0.25">
      <c r="H355" s="6"/>
      <c r="I355" s="6"/>
      <c r="J355" s="6"/>
      <c r="K355" s="6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8:51" x14ac:dyDescent="0.25">
      <c r="H356" s="6"/>
      <c r="I356" s="6"/>
      <c r="J356" s="6"/>
      <c r="K356" s="6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8:51" x14ac:dyDescent="0.25">
      <c r="H357" s="6"/>
      <c r="I357" s="6"/>
      <c r="J357" s="6"/>
      <c r="K357" s="6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8:51" x14ac:dyDescent="0.25">
      <c r="H358" s="6"/>
      <c r="I358" s="6"/>
      <c r="J358" s="6"/>
      <c r="K358" s="6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8:51" x14ac:dyDescent="0.25">
      <c r="H359" s="6"/>
      <c r="I359" s="6"/>
      <c r="J359" s="6"/>
      <c r="K359" s="6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8:51" x14ac:dyDescent="0.25">
      <c r="H360" s="6"/>
      <c r="I360" s="6"/>
      <c r="J360" s="6"/>
      <c r="K360" s="6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8:51" x14ac:dyDescent="0.25">
      <c r="H361" s="6"/>
      <c r="I361" s="6"/>
      <c r="J361" s="6"/>
      <c r="K361" s="6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8:51" x14ac:dyDescent="0.25">
      <c r="H362" s="6"/>
      <c r="I362" s="6"/>
      <c r="J362" s="6"/>
      <c r="K362" s="6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8:51" x14ac:dyDescent="0.25">
      <c r="H363" s="6"/>
      <c r="I363" s="6"/>
      <c r="J363" s="6"/>
      <c r="K363" s="6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8:51" x14ac:dyDescent="0.25">
      <c r="H364" s="6"/>
      <c r="I364" s="6"/>
      <c r="J364" s="6"/>
      <c r="K364" s="6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8:51" x14ac:dyDescent="0.25">
      <c r="H365" s="6"/>
      <c r="I365" s="6"/>
      <c r="J365" s="6"/>
      <c r="K365" s="6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8:51" x14ac:dyDescent="0.25">
      <c r="H366" s="6"/>
      <c r="I366" s="6"/>
      <c r="J366" s="6"/>
      <c r="K366" s="6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8:51" x14ac:dyDescent="0.25">
      <c r="H367" s="6"/>
      <c r="I367" s="6"/>
      <c r="J367" s="6"/>
      <c r="K367" s="6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8:51" x14ac:dyDescent="0.25">
      <c r="H368" s="6"/>
      <c r="I368" s="6"/>
      <c r="J368" s="6"/>
      <c r="K368" s="6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8:51" x14ac:dyDescent="0.25">
      <c r="H369" s="6"/>
      <c r="I369" s="6"/>
      <c r="J369" s="6"/>
      <c r="K369" s="6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8:51" x14ac:dyDescent="0.25">
      <c r="H370" s="6"/>
      <c r="I370" s="6"/>
      <c r="J370" s="6"/>
      <c r="K370" s="6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8:51" x14ac:dyDescent="0.25">
      <c r="H371" s="6"/>
      <c r="I371" s="6"/>
      <c r="J371" s="6"/>
      <c r="K371" s="6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8:51" x14ac:dyDescent="0.25">
      <c r="H372" s="6"/>
      <c r="I372" s="6"/>
      <c r="J372" s="6"/>
      <c r="K372" s="6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8:51" x14ac:dyDescent="0.25">
      <c r="H373" s="6"/>
      <c r="I373" s="6"/>
      <c r="J373" s="6"/>
      <c r="K373" s="6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8:51" x14ac:dyDescent="0.25">
      <c r="H374" s="6"/>
      <c r="I374" s="6"/>
      <c r="J374" s="6"/>
      <c r="K374" s="6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8:51" x14ac:dyDescent="0.25">
      <c r="H375" s="6"/>
      <c r="I375" s="6"/>
      <c r="J375" s="6"/>
      <c r="K375" s="6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8:51" x14ac:dyDescent="0.25">
      <c r="H376" s="6"/>
      <c r="I376" s="6"/>
      <c r="J376" s="6"/>
      <c r="K376" s="6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8:51" x14ac:dyDescent="0.25">
      <c r="H377" s="6"/>
      <c r="I377" s="6"/>
      <c r="J377" s="6"/>
      <c r="K377" s="6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8:51" x14ac:dyDescent="0.25">
      <c r="H378" s="6"/>
      <c r="I378" s="6"/>
      <c r="J378" s="6"/>
      <c r="K378" s="6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8:51" x14ac:dyDescent="0.25">
      <c r="H379" s="6"/>
      <c r="I379" s="6"/>
      <c r="J379" s="6"/>
      <c r="K379" s="6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8:51" x14ac:dyDescent="0.25">
      <c r="H380" s="6"/>
      <c r="I380" s="6"/>
      <c r="J380" s="6"/>
      <c r="K380" s="6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8:51" x14ac:dyDescent="0.25">
      <c r="H381" s="6"/>
      <c r="I381" s="6"/>
      <c r="J381" s="6"/>
      <c r="K381" s="6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8:51" x14ac:dyDescent="0.25">
      <c r="H382" s="6"/>
      <c r="I382" s="6"/>
      <c r="J382" s="6"/>
      <c r="K382" s="6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8:51" x14ac:dyDescent="0.25">
      <c r="H383" s="6"/>
      <c r="I383" s="6"/>
      <c r="J383" s="6"/>
      <c r="K383" s="6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8:51" x14ac:dyDescent="0.25">
      <c r="H384" s="6"/>
      <c r="I384" s="6"/>
      <c r="J384" s="6"/>
      <c r="K384" s="6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8:51" x14ac:dyDescent="0.25">
      <c r="H385" s="6"/>
      <c r="I385" s="6"/>
      <c r="J385" s="6"/>
      <c r="K385" s="6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8:51" x14ac:dyDescent="0.25">
      <c r="H386" s="6"/>
      <c r="I386" s="6"/>
      <c r="J386" s="6"/>
      <c r="K386" s="6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8:51" x14ac:dyDescent="0.25">
      <c r="H387" s="6"/>
      <c r="I387" s="6"/>
      <c r="J387" s="6"/>
      <c r="K387" s="6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8:51" x14ac:dyDescent="0.25">
      <c r="H388" s="6"/>
      <c r="I388" s="6"/>
      <c r="J388" s="6"/>
      <c r="K388" s="6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8:51" x14ac:dyDescent="0.25">
      <c r="H389" s="6"/>
      <c r="I389" s="6"/>
      <c r="J389" s="6"/>
      <c r="K389" s="6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8:51" x14ac:dyDescent="0.25">
      <c r="H390" s="6"/>
      <c r="I390" s="6"/>
      <c r="J390" s="6"/>
      <c r="K390" s="6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8:51" x14ac:dyDescent="0.25">
      <c r="H391" s="6"/>
      <c r="I391" s="6"/>
      <c r="J391" s="6"/>
      <c r="K391" s="6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8:51" x14ac:dyDescent="0.25">
      <c r="H392" s="6"/>
      <c r="I392" s="6"/>
      <c r="J392" s="6"/>
      <c r="K392" s="6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8:51" x14ac:dyDescent="0.25">
      <c r="H393" s="6"/>
      <c r="I393" s="6"/>
      <c r="J393" s="6"/>
      <c r="K393" s="6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8:51" x14ac:dyDescent="0.25">
      <c r="H394" s="6"/>
      <c r="I394" s="6"/>
      <c r="J394" s="6"/>
      <c r="K394" s="6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8:51" x14ac:dyDescent="0.25">
      <c r="H395" s="6"/>
      <c r="I395" s="6"/>
      <c r="J395" s="6"/>
      <c r="K395" s="6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8:51" x14ac:dyDescent="0.25">
      <c r="H396" s="6"/>
      <c r="I396" s="6"/>
      <c r="J396" s="6"/>
      <c r="K396" s="6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8:51" x14ac:dyDescent="0.25">
      <c r="H397" s="6"/>
      <c r="I397" s="6"/>
      <c r="J397" s="6"/>
      <c r="K397" s="6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8:51" x14ac:dyDescent="0.25">
      <c r="H398" s="6"/>
      <c r="I398" s="6"/>
      <c r="J398" s="6"/>
      <c r="K398" s="6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8:51" x14ac:dyDescent="0.25">
      <c r="H399" s="6"/>
      <c r="I399" s="6"/>
      <c r="J399" s="6"/>
      <c r="K399" s="6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8:51" x14ac:dyDescent="0.25">
      <c r="H400" s="6"/>
      <c r="I400" s="6"/>
      <c r="J400" s="6"/>
      <c r="K400" s="6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8:51" x14ac:dyDescent="0.25">
      <c r="H401" s="6"/>
      <c r="I401" s="6"/>
      <c r="J401" s="6"/>
      <c r="K401" s="6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8:51" x14ac:dyDescent="0.25">
      <c r="H402" s="6"/>
      <c r="I402" s="6"/>
      <c r="J402" s="6"/>
      <c r="K402" s="6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8:51" x14ac:dyDescent="0.25">
      <c r="H403" s="6"/>
      <c r="I403" s="6"/>
      <c r="J403" s="6"/>
      <c r="K403" s="6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8:51" x14ac:dyDescent="0.25">
      <c r="H404" s="6"/>
      <c r="I404" s="6"/>
      <c r="J404" s="6"/>
      <c r="K404" s="6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8:51" x14ac:dyDescent="0.25">
      <c r="H405" s="6"/>
      <c r="I405" s="6"/>
      <c r="J405" s="6"/>
      <c r="K405" s="6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8:51" x14ac:dyDescent="0.25">
      <c r="H406" s="6"/>
      <c r="I406" s="6"/>
      <c r="J406" s="6"/>
      <c r="K406" s="6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8:51" x14ac:dyDescent="0.25">
      <c r="H407" s="6"/>
      <c r="I407" s="6"/>
      <c r="J407" s="6"/>
      <c r="K407" s="6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8:51" x14ac:dyDescent="0.25">
      <c r="H408" s="6"/>
      <c r="I408" s="6"/>
      <c r="J408" s="6"/>
      <c r="K408" s="6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8:51" x14ac:dyDescent="0.25">
      <c r="H409" s="6"/>
      <c r="I409" s="6"/>
      <c r="J409" s="6"/>
      <c r="K409" s="6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8:51" x14ac:dyDescent="0.25">
      <c r="H410" s="6"/>
      <c r="I410" s="6"/>
      <c r="J410" s="6"/>
      <c r="K410" s="6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8:51" x14ac:dyDescent="0.25">
      <c r="H411" s="6"/>
      <c r="I411" s="6"/>
      <c r="J411" s="6"/>
      <c r="K411" s="6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8:51" x14ac:dyDescent="0.25">
      <c r="H412" s="6"/>
      <c r="I412" s="6"/>
      <c r="J412" s="6"/>
      <c r="K412" s="6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</row>
    <row r="413" spans="8:51" x14ac:dyDescent="0.25">
      <c r="H413" s="6"/>
      <c r="I413" s="6"/>
      <c r="J413" s="6"/>
      <c r="K413" s="6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8:51" x14ac:dyDescent="0.25">
      <c r="H414" s="6"/>
      <c r="I414" s="6"/>
      <c r="J414" s="6"/>
      <c r="K414" s="6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8:51" x14ac:dyDescent="0.25">
      <c r="H415" s="6"/>
      <c r="I415" s="6"/>
      <c r="J415" s="6"/>
      <c r="K415" s="6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8:51" x14ac:dyDescent="0.25">
      <c r="H416" s="6"/>
      <c r="I416" s="6"/>
      <c r="J416" s="6"/>
      <c r="K416" s="6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</row>
    <row r="417" spans="8:51" x14ac:dyDescent="0.25">
      <c r="H417" s="6"/>
      <c r="I417" s="6"/>
      <c r="J417" s="6"/>
      <c r="K417" s="6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8:51" x14ac:dyDescent="0.25">
      <c r="H418" s="6"/>
      <c r="I418" s="6"/>
      <c r="J418" s="6"/>
      <c r="K418" s="6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</row>
    <row r="419" spans="8:51" x14ac:dyDescent="0.25">
      <c r="H419" s="6"/>
      <c r="I419" s="6"/>
      <c r="J419" s="6"/>
      <c r="K419" s="6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8:51" x14ac:dyDescent="0.25">
      <c r="H420" s="6"/>
      <c r="I420" s="6"/>
      <c r="J420" s="6"/>
      <c r="K420" s="6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8:51" x14ac:dyDescent="0.25">
      <c r="H421" s="6"/>
      <c r="I421" s="6"/>
      <c r="J421" s="6"/>
      <c r="K421" s="6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8:51" x14ac:dyDescent="0.25">
      <c r="H422" s="6"/>
      <c r="I422" s="6"/>
      <c r="J422" s="6"/>
      <c r="K422" s="6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8:51" x14ac:dyDescent="0.25">
      <c r="H423" s="6"/>
      <c r="I423" s="6"/>
      <c r="J423" s="6"/>
      <c r="K423" s="6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8:51" x14ac:dyDescent="0.25">
      <c r="H424" s="6"/>
      <c r="I424" s="6"/>
      <c r="J424" s="6"/>
      <c r="K424" s="6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8:51" x14ac:dyDescent="0.25">
      <c r="H425" s="6"/>
      <c r="I425" s="6"/>
      <c r="J425" s="6"/>
      <c r="K425" s="6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</row>
    <row r="426" spans="8:51" x14ac:dyDescent="0.25">
      <c r="H426" s="6"/>
      <c r="I426" s="6"/>
      <c r="J426" s="6"/>
      <c r="K426" s="6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8:51" x14ac:dyDescent="0.25">
      <c r="H427" s="6"/>
      <c r="I427" s="6"/>
      <c r="J427" s="6"/>
      <c r="K427" s="6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8:51" x14ac:dyDescent="0.25">
      <c r="H428" s="6"/>
      <c r="I428" s="6"/>
      <c r="J428" s="6"/>
      <c r="K428" s="6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8:51" x14ac:dyDescent="0.25">
      <c r="H429" s="6"/>
      <c r="I429" s="6"/>
      <c r="J429" s="6"/>
      <c r="K429" s="6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8:51" x14ac:dyDescent="0.25">
      <c r="H430" s="6"/>
      <c r="I430" s="6"/>
      <c r="J430" s="6"/>
      <c r="K430" s="6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8:51" x14ac:dyDescent="0.25">
      <c r="H431" s="6"/>
      <c r="I431" s="6"/>
      <c r="J431" s="6"/>
      <c r="K431" s="6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</row>
    <row r="432" spans="8:51" x14ac:dyDescent="0.25">
      <c r="H432" s="6"/>
      <c r="I432" s="6"/>
      <c r="J432" s="6"/>
      <c r="K432" s="6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8:51" x14ac:dyDescent="0.25">
      <c r="H433" s="6"/>
      <c r="I433" s="6"/>
      <c r="J433" s="6"/>
      <c r="K433" s="6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8:51" x14ac:dyDescent="0.25">
      <c r="H434" s="6"/>
      <c r="I434" s="6"/>
      <c r="J434" s="6"/>
      <c r="K434" s="6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8:51" x14ac:dyDescent="0.25">
      <c r="H435" s="6"/>
      <c r="I435" s="6"/>
      <c r="J435" s="6"/>
      <c r="K435" s="6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8:51" x14ac:dyDescent="0.25">
      <c r="H436" s="6"/>
      <c r="I436" s="6"/>
      <c r="J436" s="6"/>
      <c r="K436" s="6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8:51" x14ac:dyDescent="0.25">
      <c r="H437" s="6"/>
      <c r="I437" s="6"/>
      <c r="J437" s="6"/>
      <c r="K437" s="6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8:51" x14ac:dyDescent="0.25">
      <c r="H438" s="6"/>
      <c r="I438" s="6"/>
      <c r="J438" s="6"/>
      <c r="K438" s="6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8:51" x14ac:dyDescent="0.25">
      <c r="H439" s="6"/>
      <c r="I439" s="6"/>
      <c r="J439" s="6"/>
      <c r="K439" s="6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8:51" x14ac:dyDescent="0.25">
      <c r="H440" s="6"/>
      <c r="I440" s="6"/>
      <c r="J440" s="6"/>
      <c r="K440" s="6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8:51" x14ac:dyDescent="0.25">
      <c r="H441" s="6"/>
      <c r="I441" s="6"/>
      <c r="J441" s="6"/>
      <c r="K441" s="6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8:51" x14ac:dyDescent="0.25">
      <c r="H442" s="6"/>
      <c r="I442" s="6"/>
      <c r="J442" s="6"/>
      <c r="K442" s="6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8:51" x14ac:dyDescent="0.25">
      <c r="H443" s="6"/>
      <c r="I443" s="6"/>
      <c r="J443" s="6"/>
      <c r="K443" s="6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8:51" x14ac:dyDescent="0.25">
      <c r="H444" s="6"/>
      <c r="I444" s="6"/>
      <c r="J444" s="6"/>
      <c r="K444" s="6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8:51" x14ac:dyDescent="0.25">
      <c r="H445" s="6"/>
      <c r="I445" s="6"/>
      <c r="J445" s="6"/>
      <c r="K445" s="6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8:51" x14ac:dyDescent="0.25">
      <c r="H446" s="6"/>
      <c r="I446" s="6"/>
      <c r="J446" s="6"/>
      <c r="K446" s="6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</row>
    <row r="447" spans="8:51" x14ac:dyDescent="0.25">
      <c r="H447" s="6"/>
      <c r="I447" s="6"/>
      <c r="J447" s="6"/>
      <c r="K447" s="6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8:51" x14ac:dyDescent="0.25">
      <c r="H448" s="6"/>
      <c r="I448" s="6"/>
      <c r="J448" s="6"/>
      <c r="K448" s="6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8:51" x14ac:dyDescent="0.25">
      <c r="H449" s="6"/>
      <c r="I449" s="6"/>
      <c r="J449" s="6"/>
      <c r="K449" s="6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</row>
    <row r="450" spans="8:51" x14ac:dyDescent="0.25">
      <c r="H450" s="6"/>
      <c r="I450" s="6"/>
      <c r="J450" s="6"/>
      <c r="K450" s="6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8:51" x14ac:dyDescent="0.25">
      <c r="H451" s="6"/>
      <c r="I451" s="6"/>
      <c r="J451" s="6"/>
      <c r="K451" s="6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8:51" x14ac:dyDescent="0.25">
      <c r="H452" s="6"/>
      <c r="I452" s="6"/>
      <c r="J452" s="6"/>
      <c r="K452" s="6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8:51" x14ac:dyDescent="0.25">
      <c r="H453" s="6"/>
      <c r="I453" s="6"/>
      <c r="J453" s="6"/>
      <c r="K453" s="6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8:51" x14ac:dyDescent="0.25">
      <c r="H454" s="6"/>
      <c r="I454" s="6"/>
      <c r="J454" s="6"/>
      <c r="K454" s="6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8:51" x14ac:dyDescent="0.25">
      <c r="H455" s="6"/>
      <c r="I455" s="6"/>
      <c r="J455" s="6"/>
      <c r="K455" s="6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8:51" x14ac:dyDescent="0.25">
      <c r="H456" s="6"/>
      <c r="I456" s="6"/>
      <c r="J456" s="6"/>
      <c r="K456" s="6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8:51" x14ac:dyDescent="0.25">
      <c r="H457" s="6"/>
      <c r="I457" s="6"/>
      <c r="J457" s="6"/>
      <c r="K457" s="6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8:51" x14ac:dyDescent="0.25">
      <c r="H458" s="6"/>
      <c r="I458" s="6"/>
      <c r="J458" s="6"/>
      <c r="K458" s="6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8:51" x14ac:dyDescent="0.25">
      <c r="H459" s="6"/>
      <c r="I459" s="6"/>
      <c r="J459" s="6"/>
      <c r="K459" s="6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8:51" x14ac:dyDescent="0.25">
      <c r="H460" s="6"/>
      <c r="I460" s="6"/>
      <c r="J460" s="6"/>
      <c r="K460" s="6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8:51" x14ac:dyDescent="0.25">
      <c r="H461" s="6"/>
      <c r="I461" s="6"/>
      <c r="J461" s="6"/>
      <c r="K461" s="6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8:51" x14ac:dyDescent="0.25">
      <c r="H462" s="6"/>
      <c r="I462" s="6"/>
      <c r="J462" s="6"/>
      <c r="K462" s="6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8:51" x14ac:dyDescent="0.25">
      <c r="H463" s="6"/>
      <c r="I463" s="6"/>
      <c r="J463" s="6"/>
      <c r="K463" s="6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8:51" x14ac:dyDescent="0.25">
      <c r="H464" s="6"/>
      <c r="I464" s="6"/>
      <c r="J464" s="6"/>
      <c r="K464" s="6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8:51" x14ac:dyDescent="0.25">
      <c r="H465" s="6"/>
      <c r="I465" s="6"/>
      <c r="J465" s="6"/>
      <c r="K465" s="6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8:51" x14ac:dyDescent="0.25">
      <c r="H466" s="6"/>
      <c r="I466" s="6"/>
      <c r="J466" s="6"/>
      <c r="K466" s="6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8:51" x14ac:dyDescent="0.25">
      <c r="H467" s="6"/>
      <c r="I467" s="6"/>
      <c r="J467" s="6"/>
      <c r="K467" s="6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8:51" x14ac:dyDescent="0.25">
      <c r="H468" s="6"/>
      <c r="I468" s="6"/>
      <c r="J468" s="6"/>
      <c r="K468" s="6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8:51" x14ac:dyDescent="0.25">
      <c r="H469" s="6"/>
      <c r="I469" s="6"/>
      <c r="J469" s="6"/>
      <c r="K469" s="6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8:51" x14ac:dyDescent="0.25">
      <c r="H470" s="6"/>
      <c r="I470" s="6"/>
      <c r="J470" s="6"/>
      <c r="K470" s="6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8:51" x14ac:dyDescent="0.25">
      <c r="H471" s="6"/>
      <c r="I471" s="6"/>
      <c r="J471" s="6"/>
      <c r="K471" s="6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8:51" x14ac:dyDescent="0.25">
      <c r="H472" s="6"/>
      <c r="I472" s="6"/>
      <c r="J472" s="6"/>
      <c r="K472" s="6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8:51" x14ac:dyDescent="0.25">
      <c r="H473" s="6"/>
      <c r="I473" s="6"/>
      <c r="J473" s="6"/>
      <c r="K473" s="6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8:51" x14ac:dyDescent="0.25">
      <c r="H474" s="6"/>
      <c r="I474" s="6"/>
      <c r="J474" s="6"/>
      <c r="K474" s="6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8:51" x14ac:dyDescent="0.25">
      <c r="H475" s="6"/>
      <c r="I475" s="6"/>
      <c r="J475" s="6"/>
      <c r="K475" s="6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8:51" x14ac:dyDescent="0.25">
      <c r="H476" s="6"/>
      <c r="I476" s="6"/>
      <c r="J476" s="6"/>
      <c r="K476" s="6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8:51" x14ac:dyDescent="0.25">
      <c r="H477" s="6"/>
      <c r="I477" s="6"/>
      <c r="J477" s="6"/>
      <c r="K477" s="6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8:51" x14ac:dyDescent="0.25">
      <c r="H478" s="6"/>
      <c r="I478" s="6"/>
      <c r="J478" s="6"/>
      <c r="K478" s="6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8:51" x14ac:dyDescent="0.25">
      <c r="H479" s="6"/>
      <c r="I479" s="6"/>
      <c r="J479" s="6"/>
      <c r="K479" s="6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8:51" x14ac:dyDescent="0.25">
      <c r="H480" s="6"/>
      <c r="I480" s="6"/>
      <c r="J480" s="6"/>
      <c r="K480" s="6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8:51" x14ac:dyDescent="0.25">
      <c r="H481" s="6"/>
      <c r="I481" s="6"/>
      <c r="J481" s="6"/>
      <c r="K481" s="6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8:51" x14ac:dyDescent="0.25">
      <c r="H482" s="6"/>
      <c r="I482" s="6"/>
      <c r="J482" s="6"/>
      <c r="K482" s="6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8:51" x14ac:dyDescent="0.25">
      <c r="H483" s="6"/>
      <c r="I483" s="6"/>
      <c r="J483" s="6"/>
      <c r="K483" s="6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8:51" x14ac:dyDescent="0.25">
      <c r="H484" s="6"/>
      <c r="I484" s="6"/>
      <c r="J484" s="6"/>
      <c r="K484" s="6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8:51" x14ac:dyDescent="0.25">
      <c r="H485" s="6"/>
      <c r="I485" s="6"/>
      <c r="J485" s="6"/>
      <c r="K485" s="6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8:51" x14ac:dyDescent="0.25">
      <c r="H486" s="6"/>
      <c r="I486" s="6"/>
      <c r="J486" s="6"/>
      <c r="K486" s="6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8:51" x14ac:dyDescent="0.25">
      <c r="H487" s="6"/>
      <c r="I487" s="6"/>
      <c r="J487" s="6"/>
      <c r="K487" s="6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8:51" x14ac:dyDescent="0.25">
      <c r="H488" s="6"/>
      <c r="I488" s="6"/>
      <c r="J488" s="6"/>
      <c r="K488" s="6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8:51" x14ac:dyDescent="0.25">
      <c r="H489" s="6"/>
      <c r="I489" s="6"/>
      <c r="J489" s="6"/>
      <c r="K489" s="6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8:51" x14ac:dyDescent="0.25">
      <c r="H490" s="6"/>
      <c r="I490" s="6"/>
      <c r="J490" s="6"/>
      <c r="K490" s="6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8:51" x14ac:dyDescent="0.25">
      <c r="H491" s="6"/>
      <c r="I491" s="6"/>
      <c r="J491" s="6"/>
      <c r="K491" s="6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8:51" x14ac:dyDescent="0.25">
      <c r="H492" s="6"/>
      <c r="I492" s="6"/>
      <c r="J492" s="6"/>
      <c r="K492" s="6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8:51" x14ac:dyDescent="0.25">
      <c r="H493" s="6"/>
      <c r="I493" s="6"/>
      <c r="J493" s="6"/>
      <c r="K493" s="6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8:51" x14ac:dyDescent="0.25">
      <c r="H494" s="6"/>
      <c r="I494" s="6"/>
      <c r="J494" s="6"/>
      <c r="K494" s="6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8:51" x14ac:dyDescent="0.25">
      <c r="H495" s="6"/>
      <c r="I495" s="6"/>
      <c r="J495" s="6"/>
      <c r="K495" s="6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8:51" x14ac:dyDescent="0.25">
      <c r="H496" s="6"/>
      <c r="I496" s="6"/>
      <c r="J496" s="6"/>
      <c r="K496" s="6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8:51" x14ac:dyDescent="0.25">
      <c r="H497" s="6"/>
      <c r="I497" s="6"/>
      <c r="J497" s="6"/>
      <c r="K497" s="6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8:51" x14ac:dyDescent="0.25">
      <c r="H498" s="6"/>
      <c r="I498" s="6"/>
      <c r="J498" s="6"/>
      <c r="K498" s="6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8:51" x14ac:dyDescent="0.25">
      <c r="H499" s="6"/>
      <c r="I499" s="6"/>
      <c r="J499" s="6"/>
      <c r="K499" s="6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8:51" x14ac:dyDescent="0.25">
      <c r="H500" s="6"/>
      <c r="I500" s="6"/>
      <c r="J500" s="6"/>
      <c r="K500" s="6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8:51" x14ac:dyDescent="0.25">
      <c r="H501" s="6"/>
      <c r="I501" s="6"/>
      <c r="J501" s="6"/>
      <c r="K501" s="6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8:51" x14ac:dyDescent="0.25">
      <c r="H502" s="6"/>
      <c r="I502" s="6"/>
      <c r="J502" s="6"/>
      <c r="K502" s="6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8:51" x14ac:dyDescent="0.25">
      <c r="H503" s="6"/>
      <c r="I503" s="6"/>
      <c r="J503" s="6"/>
      <c r="K503" s="6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8:51" x14ac:dyDescent="0.25">
      <c r="H504" s="6"/>
      <c r="I504" s="6"/>
      <c r="J504" s="6"/>
      <c r="K504" s="6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8:51" x14ac:dyDescent="0.25">
      <c r="H505" s="6"/>
      <c r="I505" s="6"/>
      <c r="J505" s="6"/>
      <c r="K505" s="6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8:51" x14ac:dyDescent="0.25">
      <c r="H506" s="6"/>
      <c r="I506" s="6"/>
      <c r="J506" s="6"/>
      <c r="K506" s="6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8:51" x14ac:dyDescent="0.25">
      <c r="H507" s="6"/>
      <c r="I507" s="6"/>
      <c r="J507" s="6"/>
      <c r="K507" s="6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8:51" x14ac:dyDescent="0.25">
      <c r="H508" s="6"/>
      <c r="I508" s="6"/>
      <c r="J508" s="6"/>
      <c r="K508" s="6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8:51" x14ac:dyDescent="0.25">
      <c r="H509" s="6"/>
      <c r="I509" s="6"/>
      <c r="J509" s="6"/>
      <c r="K509" s="6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8:51" x14ac:dyDescent="0.25">
      <c r="H510" s="6"/>
      <c r="I510" s="6"/>
      <c r="J510" s="6"/>
      <c r="K510" s="6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8:51" x14ac:dyDescent="0.25">
      <c r="H511" s="6"/>
      <c r="I511" s="6"/>
      <c r="J511" s="6"/>
      <c r="K511" s="6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</row>
    <row r="512" spans="8:51" x14ac:dyDescent="0.25">
      <c r="H512" s="6"/>
      <c r="I512" s="6"/>
      <c r="J512" s="6"/>
      <c r="K512" s="6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8:51" x14ac:dyDescent="0.25">
      <c r="H513" s="6"/>
      <c r="I513" s="6"/>
      <c r="J513" s="6"/>
      <c r="K513" s="6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</row>
    <row r="514" spans="8:51" x14ac:dyDescent="0.25">
      <c r="H514" s="6"/>
      <c r="I514" s="6"/>
      <c r="J514" s="6"/>
      <c r="K514" s="6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8:51" x14ac:dyDescent="0.25">
      <c r="H515" s="6"/>
      <c r="I515" s="6"/>
      <c r="J515" s="6"/>
      <c r="K515" s="6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8:51" x14ac:dyDescent="0.25">
      <c r="H516" s="6"/>
      <c r="I516" s="6"/>
      <c r="J516" s="6"/>
      <c r="K516" s="6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</row>
    <row r="517" spans="8:51" x14ac:dyDescent="0.25">
      <c r="H517" s="6"/>
      <c r="I517" s="6"/>
      <c r="J517" s="6"/>
      <c r="K517" s="6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8:51" x14ac:dyDescent="0.25">
      <c r="H518" s="6"/>
      <c r="I518" s="6"/>
      <c r="J518" s="6"/>
      <c r="K518" s="6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8:51" x14ac:dyDescent="0.25">
      <c r="H519" s="6"/>
      <c r="I519" s="6"/>
      <c r="J519" s="6"/>
      <c r="K519" s="6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8:51" x14ac:dyDescent="0.25">
      <c r="H520" s="6"/>
      <c r="I520" s="6"/>
      <c r="J520" s="6"/>
      <c r="K520" s="6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8:51" x14ac:dyDescent="0.25">
      <c r="H521" s="6"/>
      <c r="I521" s="6"/>
      <c r="J521" s="6"/>
      <c r="K521" s="6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8:51" x14ac:dyDescent="0.25">
      <c r="H522" s="6"/>
      <c r="I522" s="6"/>
      <c r="J522" s="6"/>
      <c r="K522" s="6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</row>
    <row r="523" spans="8:51" x14ac:dyDescent="0.25">
      <c r="H523" s="6"/>
      <c r="I523" s="6"/>
      <c r="J523" s="6"/>
      <c r="K523" s="6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8:51" x14ac:dyDescent="0.25">
      <c r="H524" s="6"/>
      <c r="I524" s="6"/>
      <c r="J524" s="6"/>
      <c r="K524" s="6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8:51" x14ac:dyDescent="0.25">
      <c r="H525" s="6"/>
      <c r="I525" s="6"/>
      <c r="J525" s="6"/>
      <c r="K525" s="6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</row>
    <row r="526" spans="8:51" x14ac:dyDescent="0.25">
      <c r="H526" s="6"/>
      <c r="I526" s="6"/>
      <c r="J526" s="6"/>
      <c r="K526" s="6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8:51" x14ac:dyDescent="0.25">
      <c r="H527" s="6"/>
      <c r="I527" s="6"/>
      <c r="J527" s="6"/>
      <c r="K527" s="6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8:51" x14ac:dyDescent="0.25">
      <c r="H528" s="6"/>
      <c r="I528" s="6"/>
      <c r="J528" s="6"/>
      <c r="K528" s="6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8:51" x14ac:dyDescent="0.25">
      <c r="H529" s="6"/>
      <c r="I529" s="6"/>
      <c r="J529" s="6"/>
      <c r="K529" s="6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8:51" x14ac:dyDescent="0.25">
      <c r="H530" s="6"/>
      <c r="I530" s="6"/>
      <c r="J530" s="6"/>
      <c r="K530" s="6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8:51" x14ac:dyDescent="0.25">
      <c r="H531" s="6"/>
      <c r="I531" s="6"/>
      <c r="J531" s="6"/>
      <c r="K531" s="6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8:51" x14ac:dyDescent="0.25">
      <c r="H532" s="6"/>
      <c r="I532" s="6"/>
      <c r="J532" s="6"/>
      <c r="K532" s="6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8:51" x14ac:dyDescent="0.25">
      <c r="H533" s="6"/>
      <c r="I533" s="6"/>
      <c r="J533" s="6"/>
      <c r="K533" s="6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</row>
    <row r="534" spans="8:51" x14ac:dyDescent="0.25">
      <c r="H534" s="6"/>
      <c r="I534" s="6"/>
      <c r="J534" s="6"/>
      <c r="K534" s="6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8:51" x14ac:dyDescent="0.25">
      <c r="H535" s="6"/>
      <c r="I535" s="6"/>
      <c r="J535" s="6"/>
      <c r="K535" s="6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8:51" x14ac:dyDescent="0.25">
      <c r="H536" s="6"/>
      <c r="I536" s="6"/>
      <c r="J536" s="6"/>
      <c r="K536" s="6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8:51" x14ac:dyDescent="0.25">
      <c r="H537" s="6"/>
      <c r="I537" s="6"/>
      <c r="J537" s="6"/>
      <c r="K537" s="6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8:51" x14ac:dyDescent="0.25">
      <c r="H538" s="6"/>
      <c r="I538" s="6"/>
      <c r="J538" s="6"/>
      <c r="K538" s="6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8:51" x14ac:dyDescent="0.25">
      <c r="H539" s="6"/>
      <c r="I539" s="6"/>
      <c r="J539" s="6"/>
      <c r="K539" s="6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8:51" x14ac:dyDescent="0.25">
      <c r="H540" s="6"/>
      <c r="I540" s="6"/>
      <c r="J540" s="6"/>
      <c r="K540" s="6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</row>
    <row r="541" spans="8:51" x14ac:dyDescent="0.25">
      <c r="H541" s="6"/>
      <c r="I541" s="6"/>
      <c r="J541" s="6"/>
      <c r="K541" s="6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</row>
    <row r="542" spans="8:51" x14ac:dyDescent="0.25">
      <c r="H542" s="6"/>
      <c r="I542" s="6"/>
      <c r="J542" s="6"/>
      <c r="K542" s="6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</row>
    <row r="543" spans="8:51" x14ac:dyDescent="0.25">
      <c r="H543" s="6"/>
      <c r="I543" s="6"/>
      <c r="J543" s="6"/>
      <c r="K543" s="6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</row>
    <row r="544" spans="8:51" x14ac:dyDescent="0.25">
      <c r="H544" s="6"/>
      <c r="I544" s="6"/>
      <c r="J544" s="6"/>
      <c r="K544" s="6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8:51" x14ac:dyDescent="0.25">
      <c r="H545" s="6"/>
      <c r="I545" s="6"/>
      <c r="J545" s="6"/>
      <c r="K545" s="6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</row>
    <row r="546" spans="8:51" x14ac:dyDescent="0.25">
      <c r="H546" s="6"/>
      <c r="I546" s="6"/>
      <c r="J546" s="6"/>
      <c r="K546" s="6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</row>
    <row r="547" spans="8:51" x14ac:dyDescent="0.25">
      <c r="H547" s="6"/>
      <c r="I547" s="6"/>
      <c r="J547" s="6"/>
      <c r="K547" s="6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8:51" x14ac:dyDescent="0.25">
      <c r="H548" s="6"/>
      <c r="I548" s="6"/>
      <c r="J548" s="6"/>
      <c r="K548" s="6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</row>
    <row r="549" spans="8:51" x14ac:dyDescent="0.25">
      <c r="H549" s="6"/>
      <c r="I549" s="6"/>
      <c r="J549" s="6"/>
      <c r="K549" s="6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8:51" x14ac:dyDescent="0.25">
      <c r="H550" s="6"/>
      <c r="I550" s="6"/>
      <c r="J550" s="6"/>
      <c r="K550" s="6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8:51" x14ac:dyDescent="0.25">
      <c r="H551" s="6"/>
      <c r="I551" s="6"/>
      <c r="J551" s="6"/>
      <c r="K551" s="6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8:51" x14ac:dyDescent="0.25">
      <c r="H552" s="6"/>
      <c r="I552" s="6"/>
      <c r="J552" s="6"/>
      <c r="K552" s="6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8:51" x14ac:dyDescent="0.25">
      <c r="H553" s="6"/>
      <c r="I553" s="6"/>
      <c r="J553" s="6"/>
      <c r="K553" s="6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8:51" x14ac:dyDescent="0.25">
      <c r="H554" s="6"/>
      <c r="I554" s="6"/>
      <c r="J554" s="6"/>
      <c r="K554" s="6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</row>
    <row r="555" spans="8:51" x14ac:dyDescent="0.25">
      <c r="H555" s="6"/>
      <c r="I555" s="6"/>
      <c r="J555" s="6"/>
      <c r="K555" s="6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8:51" x14ac:dyDescent="0.25">
      <c r="H556" s="6"/>
      <c r="I556" s="6"/>
      <c r="J556" s="6"/>
      <c r="K556" s="6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8:51" x14ac:dyDescent="0.25">
      <c r="H557" s="6"/>
      <c r="I557" s="6"/>
      <c r="J557" s="6"/>
      <c r="K557" s="6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8:51" x14ac:dyDescent="0.25">
      <c r="H558" s="6"/>
      <c r="I558" s="6"/>
      <c r="J558" s="6"/>
      <c r="K558" s="6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</row>
    <row r="559" spans="8:51" x14ac:dyDescent="0.25">
      <c r="H559" s="6"/>
      <c r="I559" s="6"/>
      <c r="J559" s="6"/>
      <c r="K559" s="6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</row>
    <row r="560" spans="8:51" x14ac:dyDescent="0.25">
      <c r="H560" s="6"/>
      <c r="I560" s="6"/>
      <c r="J560" s="6"/>
      <c r="K560" s="6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8:51" x14ac:dyDescent="0.25">
      <c r="H561" s="6"/>
      <c r="I561" s="6"/>
      <c r="J561" s="6"/>
      <c r="K561" s="6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</row>
    <row r="562" spans="8:51" x14ac:dyDescent="0.25">
      <c r="H562" s="6"/>
      <c r="I562" s="6"/>
      <c r="J562" s="6"/>
      <c r="K562" s="6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</row>
    <row r="563" spans="8:51" x14ac:dyDescent="0.25">
      <c r="H563" s="6"/>
      <c r="I563" s="6"/>
      <c r="J563" s="6"/>
      <c r="K563" s="6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8:51" x14ac:dyDescent="0.25">
      <c r="H564" s="6"/>
      <c r="I564" s="6"/>
      <c r="J564" s="6"/>
      <c r="K564" s="6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</row>
    <row r="565" spans="8:51" x14ac:dyDescent="0.25">
      <c r="H565" s="6"/>
      <c r="I565" s="6"/>
      <c r="J565" s="6"/>
      <c r="K565" s="6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8:51" x14ac:dyDescent="0.25">
      <c r="H566" s="6"/>
      <c r="I566" s="6"/>
      <c r="J566" s="6"/>
      <c r="K566" s="6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8:51" x14ac:dyDescent="0.25">
      <c r="H567" s="6"/>
      <c r="I567" s="6"/>
      <c r="J567" s="6"/>
      <c r="K567" s="6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8:51" x14ac:dyDescent="0.25">
      <c r="H568" s="6"/>
      <c r="I568" s="6"/>
      <c r="J568" s="6"/>
      <c r="K568" s="6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</row>
    <row r="569" spans="8:51" x14ac:dyDescent="0.25">
      <c r="H569" s="6"/>
      <c r="I569" s="6"/>
      <c r="J569" s="6"/>
      <c r="K569" s="6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8:51" x14ac:dyDescent="0.25">
      <c r="H570" s="6"/>
      <c r="I570" s="6"/>
      <c r="J570" s="6"/>
      <c r="K570" s="6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8:51" x14ac:dyDescent="0.25">
      <c r="H571" s="6"/>
      <c r="I571" s="6"/>
      <c r="J571" s="6"/>
      <c r="K571" s="6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</row>
    <row r="572" spans="8:51" x14ac:dyDescent="0.25">
      <c r="H572" s="6"/>
      <c r="I572" s="6"/>
      <c r="J572" s="6"/>
      <c r="K572" s="6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8:51" x14ac:dyDescent="0.25">
      <c r="H573" s="6"/>
      <c r="I573" s="6"/>
      <c r="J573" s="6"/>
      <c r="K573" s="6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8:51" x14ac:dyDescent="0.25">
      <c r="H574" s="6"/>
      <c r="I574" s="6"/>
      <c r="J574" s="6"/>
      <c r="K574" s="6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</row>
    <row r="575" spans="8:51" x14ac:dyDescent="0.25">
      <c r="H575" s="6"/>
      <c r="I575" s="6"/>
      <c r="J575" s="6"/>
      <c r="K575" s="6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</row>
    <row r="576" spans="8:51" x14ac:dyDescent="0.25">
      <c r="H576" s="6"/>
      <c r="I576" s="6"/>
      <c r="J576" s="6"/>
      <c r="K576" s="6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</row>
    <row r="577" spans="8:51" x14ac:dyDescent="0.25">
      <c r="H577" s="6"/>
      <c r="I577" s="6"/>
      <c r="J577" s="6"/>
      <c r="K577" s="6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</row>
    <row r="578" spans="8:51" x14ac:dyDescent="0.25">
      <c r="H578" s="6"/>
      <c r="I578" s="6"/>
      <c r="J578" s="6"/>
      <c r="K578" s="6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</row>
    <row r="579" spans="8:51" x14ac:dyDescent="0.25">
      <c r="H579" s="6"/>
      <c r="I579" s="6"/>
      <c r="J579" s="6"/>
      <c r="K579" s="6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</row>
    <row r="580" spans="8:51" x14ac:dyDescent="0.25">
      <c r="H580" s="6"/>
      <c r="I580" s="6"/>
      <c r="J580" s="6"/>
      <c r="K580" s="6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</row>
    <row r="581" spans="8:51" x14ac:dyDescent="0.25">
      <c r="H581" s="6"/>
      <c r="I581" s="6"/>
      <c r="J581" s="6"/>
      <c r="K581" s="6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</row>
    <row r="582" spans="8:51" x14ac:dyDescent="0.25">
      <c r="H582" s="6"/>
      <c r="I582" s="6"/>
      <c r="J582" s="6"/>
      <c r="K582" s="6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</row>
    <row r="583" spans="8:51" x14ac:dyDescent="0.25">
      <c r="H583" s="6"/>
      <c r="I583" s="6"/>
      <c r="J583" s="6"/>
      <c r="K583" s="6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</row>
    <row r="584" spans="8:51" x14ac:dyDescent="0.25">
      <c r="H584" s="6"/>
      <c r="I584" s="6"/>
      <c r="J584" s="6"/>
      <c r="K584" s="6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</row>
    <row r="585" spans="8:51" x14ac:dyDescent="0.25">
      <c r="H585" s="6"/>
      <c r="I585" s="6"/>
      <c r="J585" s="6"/>
      <c r="K585" s="6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</row>
    <row r="586" spans="8:51" x14ac:dyDescent="0.25">
      <c r="H586" s="6"/>
      <c r="I586" s="6"/>
      <c r="J586" s="6"/>
      <c r="K586" s="6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</row>
    <row r="587" spans="8:51" x14ac:dyDescent="0.25">
      <c r="H587" s="6"/>
      <c r="I587" s="6"/>
      <c r="J587" s="6"/>
      <c r="K587" s="6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</row>
    <row r="588" spans="8:51" x14ac:dyDescent="0.25">
      <c r="H588" s="6"/>
      <c r="I588" s="6"/>
      <c r="J588" s="6"/>
      <c r="K588" s="6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</row>
    <row r="589" spans="8:51" x14ac:dyDescent="0.25">
      <c r="H589" s="6"/>
      <c r="I589" s="6"/>
      <c r="J589" s="6"/>
      <c r="K589" s="6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</row>
    <row r="590" spans="8:51" x14ac:dyDescent="0.25">
      <c r="H590" s="6"/>
      <c r="I590" s="6"/>
      <c r="J590" s="6"/>
      <c r="K590" s="6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</row>
    <row r="591" spans="8:51" x14ac:dyDescent="0.25">
      <c r="H591" s="6"/>
      <c r="I591" s="6"/>
      <c r="J591" s="6"/>
      <c r="K591" s="6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</row>
    <row r="592" spans="8:51" x14ac:dyDescent="0.25">
      <c r="H592" s="6"/>
      <c r="I592" s="6"/>
      <c r="J592" s="6"/>
      <c r="K592" s="6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</row>
    <row r="593" spans="8:51" x14ac:dyDescent="0.25">
      <c r="H593" s="6"/>
      <c r="I593" s="6"/>
      <c r="J593" s="6"/>
      <c r="K593" s="6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</row>
    <row r="594" spans="8:51" x14ac:dyDescent="0.25">
      <c r="H594" s="6"/>
      <c r="I594" s="6"/>
      <c r="J594" s="6"/>
      <c r="K594" s="6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</row>
    <row r="595" spans="8:51" x14ac:dyDescent="0.25">
      <c r="H595" s="6"/>
      <c r="I595" s="6"/>
      <c r="J595" s="6"/>
      <c r="K595" s="6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</row>
    <row r="596" spans="8:51" x14ac:dyDescent="0.25">
      <c r="H596" s="6"/>
      <c r="I596" s="6"/>
      <c r="J596" s="6"/>
      <c r="K596" s="6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</row>
    <row r="597" spans="8:51" x14ac:dyDescent="0.25">
      <c r="H597" s="6"/>
      <c r="I597" s="6"/>
      <c r="J597" s="6"/>
      <c r="K597" s="6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</row>
    <row r="598" spans="8:51" x14ac:dyDescent="0.25">
      <c r="H598" s="6"/>
      <c r="I598" s="6"/>
      <c r="J598" s="6"/>
      <c r="K598" s="6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</row>
    <row r="599" spans="8:51" x14ac:dyDescent="0.25">
      <c r="H599" s="6"/>
      <c r="I599" s="6"/>
      <c r="J599" s="6"/>
      <c r="K599" s="6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</row>
    <row r="600" spans="8:51" x14ac:dyDescent="0.25">
      <c r="H600" s="6"/>
      <c r="I600" s="6"/>
      <c r="J600" s="6"/>
      <c r="K600" s="6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</row>
    <row r="601" spans="8:51" x14ac:dyDescent="0.25">
      <c r="H601" s="6"/>
      <c r="I601" s="6"/>
      <c r="J601" s="6"/>
      <c r="K601" s="6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</row>
    <row r="602" spans="8:51" x14ac:dyDescent="0.25">
      <c r="H602" s="6"/>
      <c r="I602" s="6"/>
      <c r="J602" s="6"/>
      <c r="K602" s="6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</row>
    <row r="603" spans="8:51" x14ac:dyDescent="0.25">
      <c r="H603" s="6"/>
      <c r="I603" s="6"/>
      <c r="J603" s="6"/>
      <c r="K603" s="6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</row>
    <row r="604" spans="8:51" x14ac:dyDescent="0.25">
      <c r="H604" s="6"/>
      <c r="I604" s="6"/>
      <c r="J604" s="6"/>
      <c r="K604" s="6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</row>
    <row r="605" spans="8:51" x14ac:dyDescent="0.25">
      <c r="H605" s="6"/>
      <c r="I605" s="6"/>
      <c r="J605" s="6"/>
      <c r="K605" s="6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</row>
    <row r="606" spans="8:51" x14ac:dyDescent="0.25">
      <c r="H606" s="6"/>
      <c r="I606" s="6"/>
      <c r="J606" s="6"/>
      <c r="K606" s="6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</row>
    <row r="607" spans="8:51" x14ac:dyDescent="0.25">
      <c r="H607" s="6"/>
      <c r="I607" s="6"/>
      <c r="J607" s="6"/>
      <c r="K607" s="6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</row>
    <row r="608" spans="8:51" x14ac:dyDescent="0.25">
      <c r="H608" s="6"/>
      <c r="I608" s="6"/>
      <c r="J608" s="6"/>
      <c r="K608" s="6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</row>
    <row r="609" spans="8:51" x14ac:dyDescent="0.25">
      <c r="H609" s="6"/>
      <c r="I609" s="6"/>
      <c r="J609" s="6"/>
      <c r="K609" s="6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</row>
    <row r="610" spans="8:51" x14ac:dyDescent="0.25">
      <c r="H610" s="6"/>
      <c r="I610" s="6"/>
      <c r="J610" s="6"/>
      <c r="K610" s="6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</row>
    <row r="611" spans="8:51" x14ac:dyDescent="0.25">
      <c r="H611" s="6"/>
      <c r="I611" s="6"/>
      <c r="J611" s="6"/>
      <c r="K611" s="6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</row>
    <row r="612" spans="8:51" x14ac:dyDescent="0.25">
      <c r="H612" s="6"/>
      <c r="I612" s="6"/>
      <c r="J612" s="6"/>
      <c r="K612" s="6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</row>
    <row r="613" spans="8:51" x14ac:dyDescent="0.25">
      <c r="H613" s="6"/>
      <c r="I613" s="6"/>
      <c r="J613" s="6"/>
      <c r="K613" s="6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</row>
    <row r="614" spans="8:51" x14ac:dyDescent="0.25">
      <c r="H614" s="6"/>
      <c r="I614" s="6"/>
      <c r="J614" s="6"/>
      <c r="K614" s="6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</row>
    <row r="615" spans="8:51" x14ac:dyDescent="0.25">
      <c r="H615" s="6"/>
      <c r="I615" s="6"/>
      <c r="J615" s="6"/>
      <c r="K615" s="6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</row>
    <row r="616" spans="8:51" x14ac:dyDescent="0.25">
      <c r="H616" s="6"/>
      <c r="I616" s="6"/>
      <c r="J616" s="6"/>
      <c r="K616" s="6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</row>
    <row r="617" spans="8:51" x14ac:dyDescent="0.25">
      <c r="H617" s="6"/>
      <c r="I617" s="6"/>
      <c r="J617" s="6"/>
      <c r="K617" s="6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</row>
    <row r="618" spans="8:51" x14ac:dyDescent="0.25">
      <c r="H618" s="6"/>
      <c r="I618" s="6"/>
      <c r="J618" s="6"/>
      <c r="K618" s="6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</row>
    <row r="619" spans="8:51" x14ac:dyDescent="0.25">
      <c r="H619" s="6"/>
      <c r="I619" s="6"/>
      <c r="J619" s="6"/>
      <c r="K619" s="6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</row>
    <row r="620" spans="8:51" x14ac:dyDescent="0.25">
      <c r="H620" s="6"/>
      <c r="I620" s="6"/>
      <c r="J620" s="6"/>
      <c r="K620" s="6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</row>
    <row r="621" spans="8:51" x14ac:dyDescent="0.25">
      <c r="H621" s="6"/>
      <c r="I621" s="6"/>
      <c r="J621" s="6"/>
      <c r="K621" s="6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</row>
    <row r="622" spans="8:51" x14ac:dyDescent="0.25">
      <c r="H622" s="6"/>
      <c r="I622" s="6"/>
      <c r="J622" s="6"/>
      <c r="K622" s="6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</row>
    <row r="623" spans="8:51" x14ac:dyDescent="0.25">
      <c r="H623" s="6"/>
      <c r="I623" s="6"/>
      <c r="J623" s="6"/>
      <c r="K623" s="6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</row>
    <row r="624" spans="8:51" x14ac:dyDescent="0.25">
      <c r="H624" s="6"/>
      <c r="I624" s="6"/>
      <c r="J624" s="6"/>
      <c r="K624" s="6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</row>
    <row r="625" spans="8:51" x14ac:dyDescent="0.25">
      <c r="H625" s="6"/>
      <c r="I625" s="6"/>
      <c r="J625" s="6"/>
      <c r="K625" s="6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</row>
    <row r="626" spans="8:51" x14ac:dyDescent="0.25">
      <c r="H626" s="6"/>
      <c r="I626" s="6"/>
      <c r="J626" s="6"/>
      <c r="K626" s="6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</row>
    <row r="627" spans="8:51" x14ac:dyDescent="0.25">
      <c r="H627" s="6"/>
      <c r="I627" s="6"/>
      <c r="J627" s="6"/>
      <c r="K627" s="6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</row>
    <row r="628" spans="8:51" x14ac:dyDescent="0.25">
      <c r="H628" s="6"/>
      <c r="I628" s="6"/>
      <c r="J628" s="6"/>
      <c r="K628" s="6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</row>
    <row r="629" spans="8:51" x14ac:dyDescent="0.25">
      <c r="H629" s="6"/>
      <c r="I629" s="6"/>
      <c r="J629" s="6"/>
      <c r="K629" s="6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</row>
    <row r="630" spans="8:51" x14ac:dyDescent="0.25">
      <c r="H630" s="6"/>
      <c r="I630" s="6"/>
      <c r="J630" s="6"/>
      <c r="K630" s="6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</row>
    <row r="631" spans="8:51" x14ac:dyDescent="0.25">
      <c r="H631" s="6"/>
      <c r="I631" s="6"/>
      <c r="J631" s="6"/>
      <c r="K631" s="6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</row>
    <row r="632" spans="8:51" x14ac:dyDescent="0.25">
      <c r="H632" s="6"/>
      <c r="I632" s="6"/>
      <c r="J632" s="6"/>
      <c r="K632" s="6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</row>
    <row r="633" spans="8:51" x14ac:dyDescent="0.25">
      <c r="H633" s="6"/>
      <c r="I633" s="6"/>
      <c r="J633" s="6"/>
      <c r="K633" s="6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</row>
    <row r="634" spans="8:51" x14ac:dyDescent="0.25">
      <c r="H634" s="6"/>
      <c r="I634" s="6"/>
      <c r="J634" s="6"/>
      <c r="K634" s="6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</row>
    <row r="635" spans="8:51" x14ac:dyDescent="0.25">
      <c r="H635" s="6"/>
      <c r="I635" s="6"/>
      <c r="J635" s="6"/>
      <c r="K635" s="6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</row>
    <row r="636" spans="8:51" x14ac:dyDescent="0.25">
      <c r="H636" s="6"/>
      <c r="I636" s="6"/>
      <c r="J636" s="6"/>
      <c r="K636" s="6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</row>
    <row r="637" spans="8:51" x14ac:dyDescent="0.25">
      <c r="H637" s="6"/>
      <c r="I637" s="6"/>
      <c r="J637" s="6"/>
      <c r="K637" s="6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</row>
    <row r="638" spans="8:51" x14ac:dyDescent="0.25">
      <c r="H638" s="6"/>
      <c r="I638" s="6"/>
      <c r="J638" s="6"/>
      <c r="K638" s="6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</row>
    <row r="639" spans="8:51" x14ac:dyDescent="0.25">
      <c r="H639" s="6"/>
      <c r="I639" s="6"/>
      <c r="J639" s="6"/>
      <c r="K639" s="6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</row>
    <row r="640" spans="8:51" x14ac:dyDescent="0.25">
      <c r="H640" s="6"/>
      <c r="I640" s="6"/>
      <c r="J640" s="6"/>
      <c r="K640" s="6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</row>
    <row r="641" spans="8:51" x14ac:dyDescent="0.25">
      <c r="H641" s="6"/>
      <c r="I641" s="6"/>
      <c r="J641" s="6"/>
      <c r="K641" s="6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</row>
    <row r="642" spans="8:51" x14ac:dyDescent="0.25">
      <c r="H642" s="6"/>
      <c r="I642" s="6"/>
      <c r="J642" s="6"/>
      <c r="K642" s="6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</row>
    <row r="643" spans="8:51" x14ac:dyDescent="0.25">
      <c r="H643" s="6"/>
      <c r="I643" s="6"/>
      <c r="J643" s="6"/>
      <c r="K643" s="6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</row>
    <row r="644" spans="8:51" x14ac:dyDescent="0.25">
      <c r="H644" s="6"/>
      <c r="I644" s="6"/>
      <c r="J644" s="6"/>
      <c r="K644" s="6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</row>
    <row r="645" spans="8:51" x14ac:dyDescent="0.25">
      <c r="H645" s="6"/>
      <c r="I645" s="6"/>
      <c r="J645" s="6"/>
      <c r="K645" s="6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</row>
    <row r="646" spans="8:51" x14ac:dyDescent="0.25">
      <c r="H646" s="6"/>
      <c r="I646" s="6"/>
      <c r="J646" s="6"/>
      <c r="K646" s="6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</row>
    <row r="647" spans="8:51" x14ac:dyDescent="0.25">
      <c r="H647" s="6"/>
      <c r="I647" s="6"/>
      <c r="J647" s="6"/>
      <c r="K647" s="6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</row>
    <row r="648" spans="8:51" x14ac:dyDescent="0.25">
      <c r="H648" s="6"/>
      <c r="I648" s="6"/>
      <c r="J648" s="6"/>
      <c r="K648" s="6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</row>
    <row r="649" spans="8:51" x14ac:dyDescent="0.25">
      <c r="H649" s="6"/>
      <c r="I649" s="6"/>
      <c r="J649" s="6"/>
      <c r="K649" s="6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</row>
    <row r="650" spans="8:51" x14ac:dyDescent="0.25">
      <c r="H650" s="6"/>
      <c r="I650" s="6"/>
      <c r="J650" s="6"/>
      <c r="K650" s="6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</row>
    <row r="651" spans="8:51" x14ac:dyDescent="0.25">
      <c r="H651" s="6"/>
      <c r="I651" s="6"/>
      <c r="J651" s="6"/>
      <c r="K651" s="6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</row>
    <row r="652" spans="8:51" x14ac:dyDescent="0.25">
      <c r="H652" s="6"/>
      <c r="I652" s="6"/>
      <c r="J652" s="6"/>
      <c r="K652" s="6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</row>
    <row r="653" spans="8:51" x14ac:dyDescent="0.25">
      <c r="H653" s="6"/>
      <c r="I653" s="6"/>
      <c r="J653" s="6"/>
      <c r="K653" s="6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</row>
    <row r="654" spans="8:51" x14ac:dyDescent="0.25">
      <c r="H654" s="6"/>
      <c r="I654" s="6"/>
      <c r="J654" s="6"/>
      <c r="K654" s="6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</row>
    <row r="655" spans="8:51" x14ac:dyDescent="0.25">
      <c r="H655" s="6"/>
      <c r="I655" s="6"/>
      <c r="J655" s="6"/>
      <c r="K655" s="6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</row>
    <row r="656" spans="8:51" x14ac:dyDescent="0.25">
      <c r="H656" s="6"/>
      <c r="I656" s="6"/>
      <c r="J656" s="6"/>
      <c r="K656" s="6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</row>
    <row r="657" spans="8:51" x14ac:dyDescent="0.25">
      <c r="H657" s="6"/>
      <c r="I657" s="6"/>
      <c r="J657" s="6"/>
      <c r="K657" s="6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</row>
    <row r="658" spans="8:51" x14ac:dyDescent="0.25">
      <c r="H658" s="6"/>
      <c r="I658" s="6"/>
      <c r="J658" s="6"/>
      <c r="K658" s="6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</row>
    <row r="659" spans="8:51" x14ac:dyDescent="0.25">
      <c r="H659" s="6"/>
      <c r="I659" s="6"/>
      <c r="J659" s="6"/>
      <c r="K659" s="6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</row>
    <row r="660" spans="8:51" x14ac:dyDescent="0.25">
      <c r="H660" s="6"/>
      <c r="I660" s="6"/>
      <c r="J660" s="6"/>
      <c r="K660" s="6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</row>
    <row r="661" spans="8:51" x14ac:dyDescent="0.25">
      <c r="H661" s="6"/>
      <c r="I661" s="6"/>
      <c r="J661" s="6"/>
      <c r="K661" s="6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</row>
    <row r="662" spans="8:51" x14ac:dyDescent="0.25">
      <c r="H662" s="6"/>
      <c r="I662" s="6"/>
      <c r="J662" s="6"/>
      <c r="K662" s="6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</row>
    <row r="663" spans="8:51" x14ac:dyDescent="0.25">
      <c r="H663" s="6"/>
      <c r="I663" s="6"/>
      <c r="J663" s="6"/>
      <c r="K663" s="6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</row>
    <row r="664" spans="8:51" x14ac:dyDescent="0.25">
      <c r="H664" s="6"/>
      <c r="I664" s="6"/>
      <c r="J664" s="6"/>
      <c r="K664" s="6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</row>
    <row r="665" spans="8:51" x14ac:dyDescent="0.25">
      <c r="H665" s="6"/>
      <c r="I665" s="6"/>
      <c r="J665" s="6"/>
      <c r="K665" s="6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</row>
    <row r="666" spans="8:51" x14ac:dyDescent="0.25">
      <c r="H666" s="6"/>
      <c r="I666" s="6"/>
      <c r="J666" s="6"/>
      <c r="K666" s="6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</row>
    <row r="667" spans="8:51" x14ac:dyDescent="0.25">
      <c r="H667" s="6"/>
      <c r="I667" s="6"/>
      <c r="J667" s="6"/>
      <c r="K667" s="6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</row>
    <row r="668" spans="8:51" x14ac:dyDescent="0.25">
      <c r="H668" s="6"/>
      <c r="I668" s="6"/>
      <c r="J668" s="6"/>
      <c r="K668" s="6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</row>
    <row r="669" spans="8:51" x14ac:dyDescent="0.25">
      <c r="H669" s="6"/>
      <c r="I669" s="6"/>
      <c r="J669" s="6"/>
      <c r="K669" s="6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</row>
    <row r="670" spans="8:51" x14ac:dyDescent="0.25">
      <c r="H670" s="6"/>
      <c r="I670" s="6"/>
      <c r="J670" s="6"/>
      <c r="K670" s="6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</row>
    <row r="671" spans="8:51" x14ac:dyDescent="0.25">
      <c r="H671" s="6"/>
      <c r="I671" s="6"/>
      <c r="J671" s="6"/>
      <c r="K671" s="6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</row>
    <row r="672" spans="8:51" x14ac:dyDescent="0.25">
      <c r="H672" s="6"/>
      <c r="I672" s="6"/>
      <c r="J672" s="6"/>
      <c r="K672" s="6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</row>
    <row r="673" spans="8:51" x14ac:dyDescent="0.25">
      <c r="H673" s="6"/>
      <c r="I673" s="6"/>
      <c r="J673" s="6"/>
      <c r="K673" s="6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</row>
    <row r="674" spans="8:51" x14ac:dyDescent="0.25">
      <c r="H674" s="6"/>
      <c r="I674" s="6"/>
      <c r="J674" s="6"/>
      <c r="K674" s="6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</row>
    <row r="675" spans="8:51" x14ac:dyDescent="0.25">
      <c r="H675" s="6"/>
      <c r="I675" s="6"/>
      <c r="J675" s="6"/>
      <c r="K675" s="6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</row>
    <row r="676" spans="8:51" x14ac:dyDescent="0.25">
      <c r="H676" s="6"/>
      <c r="I676" s="6"/>
      <c r="J676" s="6"/>
      <c r="K676" s="6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</row>
    <row r="677" spans="8:51" x14ac:dyDescent="0.25">
      <c r="H677" s="6"/>
      <c r="I677" s="6"/>
      <c r="J677" s="6"/>
      <c r="K677" s="6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</row>
    <row r="678" spans="8:51" x14ac:dyDescent="0.25">
      <c r="H678" s="6"/>
      <c r="I678" s="6"/>
      <c r="J678" s="6"/>
      <c r="K678" s="6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</row>
    <row r="679" spans="8:51" x14ac:dyDescent="0.25">
      <c r="H679" s="6"/>
      <c r="I679" s="6"/>
      <c r="J679" s="6"/>
      <c r="K679" s="6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</row>
    <row r="680" spans="8:51" x14ac:dyDescent="0.25">
      <c r="H680" s="6"/>
      <c r="I680" s="6"/>
      <c r="J680" s="6"/>
      <c r="K680" s="6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</row>
    <row r="681" spans="8:51" x14ac:dyDescent="0.25">
      <c r="H681" s="6"/>
      <c r="I681" s="6"/>
      <c r="J681" s="6"/>
      <c r="K681" s="6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</row>
    <row r="682" spans="8:51" x14ac:dyDescent="0.25">
      <c r="H682" s="6"/>
      <c r="I682" s="6"/>
      <c r="J682" s="6"/>
      <c r="K682" s="6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</row>
    <row r="683" spans="8:51" x14ac:dyDescent="0.25">
      <c r="H683" s="6"/>
      <c r="I683" s="6"/>
      <c r="J683" s="6"/>
      <c r="K683" s="6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</row>
    <row r="684" spans="8:51" x14ac:dyDescent="0.25">
      <c r="H684" s="6"/>
      <c r="I684" s="6"/>
      <c r="J684" s="6"/>
      <c r="K684" s="6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</row>
    <row r="685" spans="8:51" x14ac:dyDescent="0.25">
      <c r="H685" s="6"/>
      <c r="I685" s="6"/>
      <c r="J685" s="6"/>
      <c r="K685" s="6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</row>
    <row r="686" spans="8:51" x14ac:dyDescent="0.25">
      <c r="H686" s="6"/>
      <c r="I686" s="6"/>
      <c r="J686" s="6"/>
      <c r="K686" s="6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</row>
    <row r="687" spans="8:51" x14ac:dyDescent="0.25">
      <c r="H687" s="6"/>
      <c r="I687" s="6"/>
      <c r="J687" s="6"/>
      <c r="K687" s="6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</row>
    <row r="688" spans="8:51" x14ac:dyDescent="0.25">
      <c r="H688" s="6"/>
      <c r="I688" s="6"/>
      <c r="J688" s="6"/>
      <c r="K688" s="6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</row>
    <row r="689" spans="8:51" x14ac:dyDescent="0.25">
      <c r="H689" s="6"/>
      <c r="I689" s="6"/>
      <c r="J689" s="6"/>
      <c r="K689" s="6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</row>
    <row r="690" spans="8:51" x14ac:dyDescent="0.25">
      <c r="H690" s="6"/>
      <c r="I690" s="6"/>
      <c r="J690" s="6"/>
      <c r="K690" s="6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</row>
    <row r="691" spans="8:51" x14ac:dyDescent="0.25">
      <c r="H691" s="6"/>
      <c r="I691" s="6"/>
      <c r="J691" s="6"/>
      <c r="K691" s="6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</row>
    <row r="692" spans="8:51" x14ac:dyDescent="0.25">
      <c r="H692" s="6"/>
      <c r="I692" s="6"/>
      <c r="J692" s="6"/>
      <c r="K692" s="6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</row>
    <row r="693" spans="8:51" x14ac:dyDescent="0.25">
      <c r="H693" s="6"/>
      <c r="I693" s="6"/>
      <c r="J693" s="6"/>
      <c r="K693" s="6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</row>
    <row r="694" spans="8:51" x14ac:dyDescent="0.25">
      <c r="H694" s="6"/>
      <c r="I694" s="6"/>
      <c r="J694" s="6"/>
      <c r="K694" s="6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</row>
    <row r="695" spans="8:51" x14ac:dyDescent="0.25">
      <c r="H695" s="6"/>
      <c r="I695" s="6"/>
      <c r="J695" s="6"/>
      <c r="K695" s="6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</row>
    <row r="696" spans="8:51" x14ac:dyDescent="0.25">
      <c r="H696" s="6"/>
      <c r="I696" s="6"/>
      <c r="J696" s="6"/>
      <c r="K696" s="6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</row>
    <row r="697" spans="8:51" x14ac:dyDescent="0.25">
      <c r="H697" s="6"/>
      <c r="I697" s="6"/>
      <c r="J697" s="6"/>
      <c r="K697" s="6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</row>
    <row r="698" spans="8:51" x14ac:dyDescent="0.25">
      <c r="H698" s="6"/>
      <c r="I698" s="6"/>
      <c r="J698" s="6"/>
      <c r="K698" s="6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</row>
    <row r="699" spans="8:51" x14ac:dyDescent="0.25">
      <c r="H699" s="6"/>
      <c r="I699" s="6"/>
      <c r="J699" s="6"/>
      <c r="K699" s="6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</row>
    <row r="700" spans="8:51" x14ac:dyDescent="0.25">
      <c r="H700" s="6"/>
      <c r="I700" s="6"/>
      <c r="J700" s="6"/>
      <c r="K700" s="6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</row>
    <row r="701" spans="8:51" x14ac:dyDescent="0.25">
      <c r="H701" s="6"/>
      <c r="I701" s="6"/>
      <c r="J701" s="6"/>
      <c r="K701" s="6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</row>
    <row r="702" spans="8:51" x14ac:dyDescent="0.25">
      <c r="H702" s="6"/>
      <c r="I702" s="6"/>
      <c r="J702" s="6"/>
      <c r="K702" s="6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</row>
    <row r="703" spans="8:51" x14ac:dyDescent="0.25">
      <c r="H703" s="6"/>
      <c r="I703" s="6"/>
      <c r="J703" s="6"/>
      <c r="K703" s="6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</row>
    <row r="704" spans="8:51" x14ac:dyDescent="0.25">
      <c r="H704" s="6"/>
      <c r="I704" s="6"/>
      <c r="J704" s="6"/>
      <c r="K704" s="6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</row>
    <row r="705" spans="8:51" x14ac:dyDescent="0.25">
      <c r="H705" s="6"/>
      <c r="I705" s="6"/>
      <c r="J705" s="6"/>
      <c r="K705" s="6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</row>
    <row r="706" spans="8:51" x14ac:dyDescent="0.25">
      <c r="H706" s="6"/>
      <c r="I706" s="6"/>
      <c r="J706" s="6"/>
      <c r="K706" s="6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</row>
    <row r="707" spans="8:51" x14ac:dyDescent="0.25">
      <c r="H707" s="6"/>
      <c r="I707" s="6"/>
      <c r="J707" s="6"/>
      <c r="K707" s="6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</row>
    <row r="708" spans="8:51" x14ac:dyDescent="0.25">
      <c r="H708" s="6"/>
      <c r="I708" s="6"/>
      <c r="J708" s="6"/>
      <c r="K708" s="6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</row>
    <row r="709" spans="8:51" x14ac:dyDescent="0.25">
      <c r="H709" s="6"/>
      <c r="I709" s="6"/>
      <c r="J709" s="6"/>
      <c r="K709" s="6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</row>
    <row r="710" spans="8:51" x14ac:dyDescent="0.25">
      <c r="H710" s="6"/>
      <c r="I710" s="6"/>
      <c r="J710" s="6"/>
      <c r="K710" s="6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</row>
    <row r="711" spans="8:51" x14ac:dyDescent="0.25">
      <c r="H711" s="6"/>
      <c r="I711" s="6"/>
      <c r="J711" s="6"/>
      <c r="K711" s="6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</row>
    <row r="712" spans="8:51" x14ac:dyDescent="0.25">
      <c r="H712" s="6"/>
      <c r="I712" s="6"/>
      <c r="J712" s="6"/>
      <c r="K712" s="6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</row>
    <row r="713" spans="8:51" x14ac:dyDescent="0.25">
      <c r="H713" s="6"/>
      <c r="I713" s="6"/>
      <c r="J713" s="6"/>
      <c r="K713" s="6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</row>
    <row r="714" spans="8:51" x14ac:dyDescent="0.25">
      <c r="H714" s="6"/>
      <c r="I714" s="6"/>
      <c r="J714" s="6"/>
      <c r="K714" s="6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</row>
    <row r="715" spans="8:51" x14ac:dyDescent="0.25">
      <c r="H715" s="6"/>
      <c r="I715" s="6"/>
      <c r="J715" s="6"/>
      <c r="K715" s="6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</row>
    <row r="716" spans="8:51" x14ac:dyDescent="0.25">
      <c r="H716" s="6"/>
      <c r="I716" s="6"/>
      <c r="J716" s="6"/>
      <c r="K716" s="6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</row>
    <row r="717" spans="8:51" x14ac:dyDescent="0.25">
      <c r="H717" s="6"/>
      <c r="I717" s="6"/>
      <c r="J717" s="6"/>
      <c r="K717" s="6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</row>
    <row r="718" spans="8:51" x14ac:dyDescent="0.25">
      <c r="H718" s="6"/>
      <c r="I718" s="6"/>
      <c r="J718" s="6"/>
      <c r="K718" s="6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</row>
    <row r="719" spans="8:51" x14ac:dyDescent="0.25">
      <c r="H719" s="6"/>
      <c r="I719" s="6"/>
      <c r="J719" s="6"/>
      <c r="K719" s="6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</row>
    <row r="720" spans="8:51" x14ac:dyDescent="0.25">
      <c r="H720" s="6"/>
      <c r="I720" s="6"/>
      <c r="J720" s="6"/>
      <c r="K720" s="6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</row>
    <row r="721" spans="8:51" x14ac:dyDescent="0.25">
      <c r="H721" s="6"/>
      <c r="I721" s="6"/>
      <c r="J721" s="6"/>
      <c r="K721" s="6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</row>
    <row r="722" spans="8:51" x14ac:dyDescent="0.25">
      <c r="H722" s="6"/>
      <c r="I722" s="6"/>
      <c r="J722" s="6"/>
      <c r="K722" s="6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</row>
    <row r="723" spans="8:51" x14ac:dyDescent="0.25">
      <c r="H723" s="6"/>
      <c r="I723" s="6"/>
      <c r="J723" s="6"/>
      <c r="K723" s="6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</row>
    <row r="724" spans="8:51" x14ac:dyDescent="0.25"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</row>
    <row r="725" spans="8:51" x14ac:dyDescent="0.25"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</row>
    <row r="726" spans="8:51" x14ac:dyDescent="0.25"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</row>
    <row r="727" spans="8:51" x14ac:dyDescent="0.25"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</row>
    <row r="728" spans="8:51" x14ac:dyDescent="0.25"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</row>
    <row r="729" spans="8:51" x14ac:dyDescent="0.25"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</row>
    <row r="730" spans="8:51" x14ac:dyDescent="0.25"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</row>
    <row r="731" spans="8:51" x14ac:dyDescent="0.25"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</row>
    <row r="732" spans="8:51" x14ac:dyDescent="0.25"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</row>
    <row r="733" spans="8:51" x14ac:dyDescent="0.25"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</row>
    <row r="734" spans="8:51" x14ac:dyDescent="0.25"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</row>
    <row r="735" spans="8:51" x14ac:dyDescent="0.25"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</row>
    <row r="736" spans="8:51" x14ac:dyDescent="0.25"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</row>
    <row r="737" spans="22:51" x14ac:dyDescent="0.25"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</row>
    <row r="738" spans="22:51" x14ac:dyDescent="0.25"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</row>
    <row r="739" spans="22:51" x14ac:dyDescent="0.25"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</row>
    <row r="740" spans="22:51" x14ac:dyDescent="0.25"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</row>
    <row r="741" spans="22:51" x14ac:dyDescent="0.25"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</row>
    <row r="742" spans="22:51" x14ac:dyDescent="0.25"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</row>
    <row r="743" spans="22:51" x14ac:dyDescent="0.25"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</row>
    <row r="744" spans="22:51" x14ac:dyDescent="0.25"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</row>
    <row r="745" spans="22:51" x14ac:dyDescent="0.25"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</row>
    <row r="746" spans="22:51" x14ac:dyDescent="0.25"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</row>
    <row r="747" spans="22:51" x14ac:dyDescent="0.25"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</row>
    <row r="748" spans="22:51" x14ac:dyDescent="0.25"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</row>
    <row r="749" spans="22:51" x14ac:dyDescent="0.25"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</row>
    <row r="750" spans="22:51" x14ac:dyDescent="0.25"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</row>
    <row r="751" spans="22:51" x14ac:dyDescent="0.25"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</row>
    <row r="752" spans="22:51" x14ac:dyDescent="0.25"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</row>
    <row r="753" spans="22:51" x14ac:dyDescent="0.25"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</row>
    <row r="754" spans="22:51" x14ac:dyDescent="0.25"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</row>
    <row r="755" spans="22:51" x14ac:dyDescent="0.25"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</row>
    <row r="756" spans="22:51" x14ac:dyDescent="0.25"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</row>
    <row r="757" spans="22:51" x14ac:dyDescent="0.25"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</row>
    <row r="758" spans="22:51" x14ac:dyDescent="0.25"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</row>
    <row r="759" spans="22:51" x14ac:dyDescent="0.25"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</row>
    <row r="760" spans="22:51" x14ac:dyDescent="0.25"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</row>
    <row r="761" spans="22:51" x14ac:dyDescent="0.25"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</row>
    <row r="762" spans="22:51" x14ac:dyDescent="0.25"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</row>
    <row r="763" spans="22:51" x14ac:dyDescent="0.25"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</row>
    <row r="764" spans="22:51" x14ac:dyDescent="0.25"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</row>
    <row r="765" spans="22:51" x14ac:dyDescent="0.25"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</row>
    <row r="766" spans="22:51" x14ac:dyDescent="0.25"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</row>
    <row r="767" spans="22:51" x14ac:dyDescent="0.25"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</row>
    <row r="768" spans="22:51" x14ac:dyDescent="0.25"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</row>
    <row r="769" spans="22:51" x14ac:dyDescent="0.25"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</row>
    <row r="770" spans="22:51" x14ac:dyDescent="0.25"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</row>
    <row r="771" spans="22:51" x14ac:dyDescent="0.25"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</row>
    <row r="772" spans="22:51" x14ac:dyDescent="0.25"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</row>
    <row r="773" spans="22:51" x14ac:dyDescent="0.25"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</row>
    <row r="774" spans="22:51" x14ac:dyDescent="0.25"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</row>
    <row r="775" spans="22:51" x14ac:dyDescent="0.25"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</row>
    <row r="776" spans="22:51" x14ac:dyDescent="0.25"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</row>
    <row r="777" spans="22:51" x14ac:dyDescent="0.25"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</row>
    <row r="778" spans="22:51" x14ac:dyDescent="0.25"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</row>
    <row r="779" spans="22:51" x14ac:dyDescent="0.25"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</row>
    <row r="780" spans="22:51" x14ac:dyDescent="0.25"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</row>
    <row r="781" spans="22:51" x14ac:dyDescent="0.25"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</row>
    <row r="782" spans="22:51" x14ac:dyDescent="0.25"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</row>
    <row r="783" spans="22:51" x14ac:dyDescent="0.25"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</row>
    <row r="784" spans="22:51" x14ac:dyDescent="0.25"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</row>
    <row r="785" spans="22:51" x14ac:dyDescent="0.25"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</row>
    <row r="786" spans="22:51" x14ac:dyDescent="0.25"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</row>
    <row r="787" spans="22:51" x14ac:dyDescent="0.25"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</row>
    <row r="788" spans="22:51" x14ac:dyDescent="0.25"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</row>
    <row r="789" spans="22:51" x14ac:dyDescent="0.25"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</row>
    <row r="790" spans="22:51" x14ac:dyDescent="0.25"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</row>
    <row r="791" spans="22:51" x14ac:dyDescent="0.25"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</row>
    <row r="792" spans="22:51" x14ac:dyDescent="0.25"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</row>
    <row r="793" spans="22:51" x14ac:dyDescent="0.25"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</row>
    <row r="794" spans="22:51" x14ac:dyDescent="0.25"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</row>
    <row r="795" spans="22:51" x14ac:dyDescent="0.25"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</row>
    <row r="796" spans="22:51" x14ac:dyDescent="0.25"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</row>
    <row r="797" spans="22:51" x14ac:dyDescent="0.25"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</row>
    <row r="798" spans="22:51" x14ac:dyDescent="0.25"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</row>
    <row r="799" spans="22:51" x14ac:dyDescent="0.25"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</row>
    <row r="800" spans="22:51" x14ac:dyDescent="0.25"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</row>
    <row r="801" spans="22:51" x14ac:dyDescent="0.25"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</row>
    <row r="802" spans="22:51" x14ac:dyDescent="0.25"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</row>
    <row r="803" spans="22:51" x14ac:dyDescent="0.25"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</row>
    <row r="804" spans="22:51" x14ac:dyDescent="0.25"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</row>
    <row r="805" spans="22:51" x14ac:dyDescent="0.25"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</row>
    <row r="806" spans="22:51" x14ac:dyDescent="0.25"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</row>
    <row r="807" spans="22:51" x14ac:dyDescent="0.25"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</row>
    <row r="808" spans="22:51" x14ac:dyDescent="0.25"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</row>
    <row r="809" spans="22:51" x14ac:dyDescent="0.25"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</row>
    <row r="810" spans="22:51" x14ac:dyDescent="0.25"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</row>
    <row r="811" spans="22:51" x14ac:dyDescent="0.25"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</row>
    <row r="812" spans="22:51" x14ac:dyDescent="0.25"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</row>
    <row r="813" spans="22:51" x14ac:dyDescent="0.25"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</row>
    <row r="814" spans="22:51" x14ac:dyDescent="0.25"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</row>
    <row r="815" spans="22:51" x14ac:dyDescent="0.25"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</row>
    <row r="816" spans="22:51" x14ac:dyDescent="0.25"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</row>
    <row r="817" spans="22:51" x14ac:dyDescent="0.25"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</row>
    <row r="818" spans="22:51" x14ac:dyDescent="0.25"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</row>
    <row r="819" spans="22:51" x14ac:dyDescent="0.25"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</row>
    <row r="820" spans="22:51" x14ac:dyDescent="0.25"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</row>
    <row r="821" spans="22:51" x14ac:dyDescent="0.25"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</row>
    <row r="822" spans="22:51" x14ac:dyDescent="0.25"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</row>
    <row r="823" spans="22:51" x14ac:dyDescent="0.25"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</row>
    <row r="824" spans="22:51" x14ac:dyDescent="0.25"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</row>
    <row r="825" spans="22:51" x14ac:dyDescent="0.25"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</row>
    <row r="826" spans="22:51" x14ac:dyDescent="0.25"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</row>
    <row r="827" spans="22:51" x14ac:dyDescent="0.25"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</row>
    <row r="828" spans="22:51" x14ac:dyDescent="0.25"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</row>
    <row r="829" spans="22:51" x14ac:dyDescent="0.25"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</row>
    <row r="830" spans="22:51" x14ac:dyDescent="0.25"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</row>
    <row r="831" spans="22:51" x14ac:dyDescent="0.25"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</row>
    <row r="832" spans="22:51" x14ac:dyDescent="0.25"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</row>
    <row r="833" spans="22:51" x14ac:dyDescent="0.25"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</row>
    <row r="834" spans="22:51" x14ac:dyDescent="0.25"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</row>
    <row r="835" spans="22:51" x14ac:dyDescent="0.25"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</row>
    <row r="836" spans="22:51" x14ac:dyDescent="0.25"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</row>
    <row r="837" spans="22:51" x14ac:dyDescent="0.25"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</row>
    <row r="838" spans="22:51" x14ac:dyDescent="0.25"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</row>
    <row r="839" spans="22:51" x14ac:dyDescent="0.25"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</row>
    <row r="840" spans="22:51" x14ac:dyDescent="0.25"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</row>
    <row r="841" spans="22:51" x14ac:dyDescent="0.25"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</row>
    <row r="842" spans="22:51" x14ac:dyDescent="0.25"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</row>
    <row r="843" spans="22:51" x14ac:dyDescent="0.25"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</row>
    <row r="844" spans="22:51" x14ac:dyDescent="0.25"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</row>
    <row r="845" spans="22:51" x14ac:dyDescent="0.25"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</row>
    <row r="846" spans="22:51" x14ac:dyDescent="0.25"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</row>
    <row r="847" spans="22:51" x14ac:dyDescent="0.25"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</row>
    <row r="848" spans="22:51" x14ac:dyDescent="0.25"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</row>
    <row r="849" spans="22:51" x14ac:dyDescent="0.25"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</row>
    <row r="850" spans="22:51" x14ac:dyDescent="0.25"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</row>
    <row r="851" spans="22:51" x14ac:dyDescent="0.25"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</row>
    <row r="852" spans="22:51" x14ac:dyDescent="0.25"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</row>
    <row r="853" spans="22:51" x14ac:dyDescent="0.25"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</row>
    <row r="854" spans="22:51" x14ac:dyDescent="0.25"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</row>
    <row r="855" spans="22:51" x14ac:dyDescent="0.25"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</row>
    <row r="856" spans="22:51" x14ac:dyDescent="0.25"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</row>
    <row r="857" spans="22:51" x14ac:dyDescent="0.25"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</row>
    <row r="858" spans="22:51" x14ac:dyDescent="0.25"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</row>
    <row r="859" spans="22:51" x14ac:dyDescent="0.25"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</row>
    <row r="860" spans="22:51" x14ac:dyDescent="0.25"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</row>
    <row r="861" spans="22:51" x14ac:dyDescent="0.25"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</row>
    <row r="862" spans="22:51" x14ac:dyDescent="0.25"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</row>
    <row r="863" spans="22:51" x14ac:dyDescent="0.25"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</row>
    <row r="864" spans="22:51" x14ac:dyDescent="0.25"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</row>
    <row r="865" spans="22:51" x14ac:dyDescent="0.25"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</row>
    <row r="866" spans="22:51" x14ac:dyDescent="0.25"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</row>
    <row r="867" spans="22:51" x14ac:dyDescent="0.25"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</row>
    <row r="868" spans="22:51" x14ac:dyDescent="0.25"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</row>
    <row r="869" spans="22:51" x14ac:dyDescent="0.25"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</row>
    <row r="870" spans="22:51" x14ac:dyDescent="0.25"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</row>
    <row r="871" spans="22:51" x14ac:dyDescent="0.25"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</row>
    <row r="872" spans="22:51" x14ac:dyDescent="0.25"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</row>
    <row r="873" spans="22:51" x14ac:dyDescent="0.25"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</row>
    <row r="874" spans="22:51" x14ac:dyDescent="0.25"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</row>
    <row r="875" spans="22:51" x14ac:dyDescent="0.25"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</row>
    <row r="876" spans="22:51" x14ac:dyDescent="0.25"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</row>
    <row r="877" spans="22:51" x14ac:dyDescent="0.25"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</row>
    <row r="878" spans="22:51" x14ac:dyDescent="0.25"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</row>
    <row r="879" spans="22:51" x14ac:dyDescent="0.25"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</row>
    <row r="880" spans="22:51" x14ac:dyDescent="0.25"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</row>
    <row r="881" spans="22:51" x14ac:dyDescent="0.25"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</row>
    <row r="882" spans="22:51" x14ac:dyDescent="0.25"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</row>
    <row r="883" spans="22:51" x14ac:dyDescent="0.25"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</row>
    <row r="884" spans="22:51" x14ac:dyDescent="0.25"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</row>
    <row r="885" spans="22:51" x14ac:dyDescent="0.25"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</row>
    <row r="886" spans="22:51" x14ac:dyDescent="0.25"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</row>
    <row r="887" spans="22:51" x14ac:dyDescent="0.25"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</row>
    <row r="888" spans="22:51" x14ac:dyDescent="0.25"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</row>
    <row r="889" spans="22:51" x14ac:dyDescent="0.25"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</row>
    <row r="890" spans="22:51" x14ac:dyDescent="0.25"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</row>
    <row r="891" spans="22:51" x14ac:dyDescent="0.25"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</row>
    <row r="892" spans="22:51" x14ac:dyDescent="0.25"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</row>
    <row r="893" spans="22:51" x14ac:dyDescent="0.25"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</row>
    <row r="894" spans="22:51" x14ac:dyDescent="0.25"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</row>
    <row r="895" spans="22:51" x14ac:dyDescent="0.25"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</row>
    <row r="896" spans="22:51" x14ac:dyDescent="0.25"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</row>
    <row r="897" spans="22:51" x14ac:dyDescent="0.25"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</row>
    <row r="898" spans="22:51" x14ac:dyDescent="0.25"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</row>
    <row r="899" spans="22:51" x14ac:dyDescent="0.25"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</row>
    <row r="900" spans="22:51" x14ac:dyDescent="0.25"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</row>
    <row r="901" spans="22:51" x14ac:dyDescent="0.25"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</row>
    <row r="902" spans="22:51" x14ac:dyDescent="0.25"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</row>
    <row r="903" spans="22:51" x14ac:dyDescent="0.25"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</row>
    <row r="904" spans="22:51" x14ac:dyDescent="0.25"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</row>
    <row r="905" spans="22:51" x14ac:dyDescent="0.25"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</row>
    <row r="906" spans="22:51" x14ac:dyDescent="0.25"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</row>
    <row r="907" spans="22:51" x14ac:dyDescent="0.25"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</row>
    <row r="908" spans="22:51" x14ac:dyDescent="0.25"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</row>
    <row r="909" spans="22:51" x14ac:dyDescent="0.25"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</row>
    <row r="910" spans="22:51" x14ac:dyDescent="0.25"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</row>
    <row r="911" spans="22:51" x14ac:dyDescent="0.25"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</row>
    <row r="912" spans="22:51" x14ac:dyDescent="0.25"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</row>
    <row r="913" spans="22:51" x14ac:dyDescent="0.25"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</row>
    <row r="914" spans="22:51" x14ac:dyDescent="0.25"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</row>
    <row r="915" spans="22:51" x14ac:dyDescent="0.25"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</row>
    <row r="916" spans="22:51" x14ac:dyDescent="0.25"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</row>
    <row r="917" spans="22:51" x14ac:dyDescent="0.25"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</row>
    <row r="918" spans="22:51" x14ac:dyDescent="0.25"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</row>
    <row r="919" spans="22:51" x14ac:dyDescent="0.25"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</row>
    <row r="920" spans="22:51" x14ac:dyDescent="0.25"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</row>
    <row r="921" spans="22:51" x14ac:dyDescent="0.25"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</row>
    <row r="922" spans="22:51" x14ac:dyDescent="0.25"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</row>
    <row r="923" spans="22:51" x14ac:dyDescent="0.25"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</row>
    <row r="924" spans="22:51" x14ac:dyDescent="0.25"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</row>
    <row r="925" spans="22:51" x14ac:dyDescent="0.25"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</row>
    <row r="926" spans="22:51" x14ac:dyDescent="0.25"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</row>
    <row r="927" spans="22:51" x14ac:dyDescent="0.25"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</row>
    <row r="928" spans="22:51" x14ac:dyDescent="0.25"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</row>
    <row r="929" spans="22:51" x14ac:dyDescent="0.25"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</row>
    <row r="930" spans="22:51" x14ac:dyDescent="0.25"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</row>
    <row r="931" spans="22:51" x14ac:dyDescent="0.25"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</row>
    <row r="932" spans="22:51" x14ac:dyDescent="0.25"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</row>
    <row r="933" spans="22:51" x14ac:dyDescent="0.25"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</row>
    <row r="934" spans="22:51" x14ac:dyDescent="0.25"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</row>
    <row r="935" spans="22:51" x14ac:dyDescent="0.25"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</row>
    <row r="936" spans="22:51" x14ac:dyDescent="0.25"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</row>
    <row r="937" spans="22:51" x14ac:dyDescent="0.25"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</row>
    <row r="938" spans="22:51" x14ac:dyDescent="0.25"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</row>
    <row r="939" spans="22:51" x14ac:dyDescent="0.25"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</row>
    <row r="940" spans="22:51" x14ac:dyDescent="0.25"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</row>
    <row r="941" spans="22:51" x14ac:dyDescent="0.25"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</row>
    <row r="942" spans="22:51" x14ac:dyDescent="0.25"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</row>
    <row r="943" spans="22:51" x14ac:dyDescent="0.25"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</row>
    <row r="944" spans="22:51" x14ac:dyDescent="0.25"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</row>
    <row r="945" spans="22:51" x14ac:dyDescent="0.25"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</row>
    <row r="946" spans="22:51" x14ac:dyDescent="0.25"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</row>
    <row r="947" spans="22:51" x14ac:dyDescent="0.25"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</row>
    <row r="948" spans="22:51" x14ac:dyDescent="0.25"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</row>
    <row r="949" spans="22:51" x14ac:dyDescent="0.25"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</row>
    <row r="950" spans="22:51" x14ac:dyDescent="0.25"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</row>
    <row r="951" spans="22:51" x14ac:dyDescent="0.25"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</row>
    <row r="952" spans="22:51" x14ac:dyDescent="0.25"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</row>
    <row r="953" spans="22:51" x14ac:dyDescent="0.25"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</row>
    <row r="954" spans="22:51" x14ac:dyDescent="0.25"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</row>
    <row r="955" spans="22:51" x14ac:dyDescent="0.25"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</row>
    <row r="956" spans="22:51" x14ac:dyDescent="0.25"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</row>
    <row r="957" spans="22:51" x14ac:dyDescent="0.25"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</row>
    <row r="958" spans="22:51" x14ac:dyDescent="0.25"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</row>
    <row r="959" spans="22:51" x14ac:dyDescent="0.25"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</row>
    <row r="960" spans="22:51" x14ac:dyDescent="0.25"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</row>
    <row r="961" spans="22:51" x14ac:dyDescent="0.25"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</row>
    <row r="962" spans="22:51" x14ac:dyDescent="0.25"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</row>
    <row r="963" spans="22:51" x14ac:dyDescent="0.25"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</row>
    <row r="964" spans="22:51" x14ac:dyDescent="0.25"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</row>
    <row r="965" spans="22:51" x14ac:dyDescent="0.25"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</row>
    <row r="966" spans="22:51" x14ac:dyDescent="0.25"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</row>
    <row r="967" spans="22:51" x14ac:dyDescent="0.25"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</row>
    <row r="968" spans="22:51" x14ac:dyDescent="0.25"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</row>
    <row r="969" spans="22:51" x14ac:dyDescent="0.25"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</row>
    <row r="970" spans="22:51" x14ac:dyDescent="0.25"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</row>
    <row r="971" spans="22:51" x14ac:dyDescent="0.25"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</row>
    <row r="972" spans="22:51" x14ac:dyDescent="0.25"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</row>
    <row r="973" spans="22:51" x14ac:dyDescent="0.25"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</row>
    <row r="974" spans="22:51" x14ac:dyDescent="0.25"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</row>
    <row r="975" spans="22:51" x14ac:dyDescent="0.25"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</row>
    <row r="976" spans="22:51" x14ac:dyDescent="0.25"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</row>
    <row r="977" spans="22:51" x14ac:dyDescent="0.25"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</row>
    <row r="978" spans="22:51" x14ac:dyDescent="0.25"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</row>
    <row r="979" spans="22:51" x14ac:dyDescent="0.25"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</row>
    <row r="980" spans="22:51" x14ac:dyDescent="0.25"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</row>
    <row r="981" spans="22:51" x14ac:dyDescent="0.25"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</row>
    <row r="982" spans="22:51" x14ac:dyDescent="0.25"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</row>
    <row r="983" spans="22:51" x14ac:dyDescent="0.25"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</row>
    <row r="984" spans="22:51" x14ac:dyDescent="0.25"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</row>
    <row r="985" spans="22:51" x14ac:dyDescent="0.25"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</row>
    <row r="986" spans="22:51" x14ac:dyDescent="0.25"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</row>
    <row r="987" spans="22:51" x14ac:dyDescent="0.25"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</row>
    <row r="988" spans="22:51" x14ac:dyDescent="0.25"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</row>
    <row r="989" spans="22:51" x14ac:dyDescent="0.25"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</row>
    <row r="990" spans="22:51" x14ac:dyDescent="0.25"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</row>
    <row r="991" spans="22:51" x14ac:dyDescent="0.25"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</row>
    <row r="992" spans="22:51" x14ac:dyDescent="0.25"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</row>
    <row r="993" spans="22:51" x14ac:dyDescent="0.25"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</row>
    <row r="994" spans="22:51" x14ac:dyDescent="0.25"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</row>
    <row r="995" spans="22:51" x14ac:dyDescent="0.25"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</row>
    <row r="996" spans="22:51" x14ac:dyDescent="0.25"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</row>
    <row r="997" spans="22:51" x14ac:dyDescent="0.25"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</row>
    <row r="998" spans="22:51" x14ac:dyDescent="0.25"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</row>
    <row r="999" spans="22:51" x14ac:dyDescent="0.25"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</row>
    <row r="1000" spans="22:51" x14ac:dyDescent="0.25"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</row>
    <row r="1001" spans="22:51" x14ac:dyDescent="0.25"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</row>
    <row r="1002" spans="22:51" x14ac:dyDescent="0.25"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</row>
    <row r="1003" spans="22:51" x14ac:dyDescent="0.25"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</row>
    <row r="1004" spans="22:51" x14ac:dyDescent="0.25"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</row>
    <row r="1005" spans="22:51" x14ac:dyDescent="0.25"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</row>
    <row r="1006" spans="22:51" x14ac:dyDescent="0.25"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</row>
    <row r="1007" spans="22:51" x14ac:dyDescent="0.25"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</row>
    <row r="1008" spans="22:51" x14ac:dyDescent="0.25"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</row>
    <row r="1009" spans="22:51" x14ac:dyDescent="0.25"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</row>
    <row r="1010" spans="22:51" x14ac:dyDescent="0.25"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</row>
    <row r="1011" spans="22:51" x14ac:dyDescent="0.25"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</row>
    <row r="1012" spans="22:51" x14ac:dyDescent="0.25"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</row>
    <row r="1013" spans="22:51" x14ac:dyDescent="0.25"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</row>
    <row r="1014" spans="22:51" x14ac:dyDescent="0.25"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</row>
    <row r="1015" spans="22:51" x14ac:dyDescent="0.25"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</row>
    <row r="1016" spans="22:51" x14ac:dyDescent="0.25"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</row>
    <row r="1017" spans="22:51" x14ac:dyDescent="0.25"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</row>
    <row r="1018" spans="22:51" x14ac:dyDescent="0.25"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</row>
    <row r="1019" spans="22:51" x14ac:dyDescent="0.25"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</row>
    <row r="1020" spans="22:51" x14ac:dyDescent="0.25"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</row>
    <row r="1021" spans="22:51" x14ac:dyDescent="0.25"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</row>
    <row r="1022" spans="22:51" x14ac:dyDescent="0.25"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</row>
    <row r="1023" spans="22:51" x14ac:dyDescent="0.25"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</row>
    <row r="1024" spans="22:51" x14ac:dyDescent="0.25"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</row>
    <row r="1025" spans="22:51" x14ac:dyDescent="0.25"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</row>
    <row r="1026" spans="22:51" x14ac:dyDescent="0.25"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</row>
    <row r="1027" spans="22:51" x14ac:dyDescent="0.25"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</row>
    <row r="1028" spans="22:51" x14ac:dyDescent="0.25"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</row>
    <row r="1029" spans="22:51" x14ac:dyDescent="0.25"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</row>
    <row r="1030" spans="22:51" x14ac:dyDescent="0.25"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</row>
    <row r="1031" spans="22:51" x14ac:dyDescent="0.25"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</row>
    <row r="1032" spans="22:51" x14ac:dyDescent="0.25"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</row>
    <row r="1033" spans="22:51" x14ac:dyDescent="0.25"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</row>
    <row r="1034" spans="22:51" x14ac:dyDescent="0.25"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</row>
    <row r="1035" spans="22:51" x14ac:dyDescent="0.25"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</row>
    <row r="1036" spans="22:51" x14ac:dyDescent="0.25"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</row>
    <row r="1037" spans="22:51" x14ac:dyDescent="0.25"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</row>
    <row r="1038" spans="22:51" x14ac:dyDescent="0.25"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</row>
    <row r="1039" spans="22:51" x14ac:dyDescent="0.25"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</row>
    <row r="1040" spans="22:51" x14ac:dyDescent="0.25"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</row>
    <row r="1041" spans="22:51" x14ac:dyDescent="0.25"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</row>
    <row r="1042" spans="22:51" x14ac:dyDescent="0.25"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</row>
    <row r="1043" spans="22:51" x14ac:dyDescent="0.25"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</row>
    <row r="1044" spans="22:51" x14ac:dyDescent="0.25"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</row>
    <row r="1045" spans="22:51" x14ac:dyDescent="0.25"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</row>
    <row r="1046" spans="22:51" x14ac:dyDescent="0.25"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</row>
    <row r="1047" spans="22:51" x14ac:dyDescent="0.25"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</row>
    <row r="1048" spans="22:51" x14ac:dyDescent="0.25"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</row>
    <row r="1049" spans="22:51" x14ac:dyDescent="0.25"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</row>
    <row r="1050" spans="22:51" x14ac:dyDescent="0.25"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</row>
    <row r="1051" spans="22:51" x14ac:dyDescent="0.25"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</row>
    <row r="1052" spans="22:51" x14ac:dyDescent="0.25"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</row>
    <row r="1053" spans="22:51" x14ac:dyDescent="0.25"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</row>
    <row r="1054" spans="22:51" x14ac:dyDescent="0.25"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</row>
    <row r="1055" spans="22:51" x14ac:dyDescent="0.25"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</row>
    <row r="1056" spans="22:51" x14ac:dyDescent="0.25"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</row>
    <row r="1057" spans="22:51" x14ac:dyDescent="0.25"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</row>
    <row r="1058" spans="22:51" x14ac:dyDescent="0.25"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</row>
    <row r="1059" spans="22:51" x14ac:dyDescent="0.25"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</row>
    <row r="1060" spans="22:51" x14ac:dyDescent="0.25"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</row>
    <row r="1061" spans="22:51" x14ac:dyDescent="0.25"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</row>
    <row r="1062" spans="22:51" x14ac:dyDescent="0.25"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</row>
    <row r="1063" spans="22:51" x14ac:dyDescent="0.25"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</row>
    <row r="1064" spans="22:51" x14ac:dyDescent="0.25"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</row>
    <row r="1065" spans="22:51" x14ac:dyDescent="0.25"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</row>
    <row r="1066" spans="22:51" x14ac:dyDescent="0.25"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</row>
    <row r="1067" spans="22:51" x14ac:dyDescent="0.25"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</row>
    <row r="1068" spans="22:51" x14ac:dyDescent="0.25"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</row>
    <row r="1069" spans="22:51" x14ac:dyDescent="0.25"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</row>
    <row r="1070" spans="22:51" x14ac:dyDescent="0.25"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</row>
    <row r="1071" spans="22:51" x14ac:dyDescent="0.25"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</row>
    <row r="1072" spans="22:51" x14ac:dyDescent="0.25"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</row>
    <row r="1073" spans="22:51" x14ac:dyDescent="0.25"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</row>
    <row r="1074" spans="22:51" x14ac:dyDescent="0.25"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</row>
    <row r="1075" spans="22:51" x14ac:dyDescent="0.25"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</row>
    <row r="1076" spans="22:51" x14ac:dyDescent="0.25"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</row>
    <row r="1077" spans="22:51" x14ac:dyDescent="0.25"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</row>
    <row r="1078" spans="22:51" x14ac:dyDescent="0.25"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</row>
    <row r="1079" spans="22:51" x14ac:dyDescent="0.25"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</row>
    <row r="1080" spans="22:51" x14ac:dyDescent="0.25"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</row>
    <row r="1081" spans="22:51" x14ac:dyDescent="0.25"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</row>
    <row r="1082" spans="22:51" x14ac:dyDescent="0.25"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</row>
    <row r="1083" spans="22:51" x14ac:dyDescent="0.25"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</row>
    <row r="1084" spans="22:51" x14ac:dyDescent="0.25"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</row>
    <row r="1085" spans="22:51" x14ac:dyDescent="0.25"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</row>
    <row r="1086" spans="22:51" x14ac:dyDescent="0.25"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</row>
    <row r="1087" spans="22:51" x14ac:dyDescent="0.25"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</row>
    <row r="1088" spans="22:51" x14ac:dyDescent="0.25"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</row>
    <row r="1089" spans="22:51" x14ac:dyDescent="0.25"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</row>
    <row r="1090" spans="22:51" x14ac:dyDescent="0.25"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</row>
    <row r="1091" spans="22:51" x14ac:dyDescent="0.25"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</row>
    <row r="1092" spans="22:51" x14ac:dyDescent="0.25"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</row>
    <row r="1093" spans="22:51" x14ac:dyDescent="0.25"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</row>
    <row r="1094" spans="22:51" x14ac:dyDescent="0.25"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</row>
    <row r="1095" spans="22:51" x14ac:dyDescent="0.25"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</row>
    <row r="1096" spans="22:51" x14ac:dyDescent="0.25"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</row>
    <row r="1097" spans="22:51" x14ac:dyDescent="0.25"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</row>
    <row r="1098" spans="22:51" x14ac:dyDescent="0.25"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</row>
    <row r="1099" spans="22:51" x14ac:dyDescent="0.25"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</row>
    <row r="1100" spans="22:51" x14ac:dyDescent="0.25"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</row>
    <row r="1101" spans="22:51" x14ac:dyDescent="0.25"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</row>
    <row r="1102" spans="22:51" x14ac:dyDescent="0.25"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</row>
    <row r="1103" spans="22:51" x14ac:dyDescent="0.25"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</row>
    <row r="1104" spans="22:51" x14ac:dyDescent="0.25"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</row>
    <row r="1105" spans="22:51" x14ac:dyDescent="0.25"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</row>
    <row r="1106" spans="22:51" x14ac:dyDescent="0.25"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</row>
    <row r="1107" spans="22:51" x14ac:dyDescent="0.25"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</row>
    <row r="1108" spans="22:51" x14ac:dyDescent="0.25"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</row>
    <row r="1109" spans="22:51" x14ac:dyDescent="0.25"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</row>
    <row r="1110" spans="22:51" x14ac:dyDescent="0.25"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</row>
    <row r="1111" spans="22:51" x14ac:dyDescent="0.25"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</row>
    <row r="1112" spans="22:51" x14ac:dyDescent="0.25"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</row>
    <row r="1113" spans="22:51" x14ac:dyDescent="0.25"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</row>
    <row r="1114" spans="22:51" x14ac:dyDescent="0.25"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</row>
    <row r="1115" spans="22:51" x14ac:dyDescent="0.25"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</row>
    <row r="1116" spans="22:51" x14ac:dyDescent="0.25"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</row>
    <row r="1117" spans="22:51" x14ac:dyDescent="0.25"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</row>
    <row r="1118" spans="22:51" x14ac:dyDescent="0.25"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</row>
    <row r="1119" spans="22:51" x14ac:dyDescent="0.25"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</row>
    <row r="1120" spans="22:51" x14ac:dyDescent="0.25"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</row>
    <row r="1121" spans="22:51" x14ac:dyDescent="0.25"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</row>
    <row r="1122" spans="22:51" x14ac:dyDescent="0.25"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</row>
    <row r="1123" spans="22:51" x14ac:dyDescent="0.25"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</row>
    <row r="1124" spans="22:51" x14ac:dyDescent="0.25"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</row>
    <row r="1125" spans="22:51" x14ac:dyDescent="0.25"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</row>
    <row r="1126" spans="22:51" x14ac:dyDescent="0.25"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</row>
    <row r="1127" spans="22:51" x14ac:dyDescent="0.25"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</row>
    <row r="1128" spans="22:51" x14ac:dyDescent="0.25"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</row>
    <row r="1129" spans="22:51" x14ac:dyDescent="0.25"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</row>
    <row r="1130" spans="22:51" x14ac:dyDescent="0.25"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</row>
    <row r="1131" spans="22:51" x14ac:dyDescent="0.25"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</row>
    <row r="1132" spans="22:51" x14ac:dyDescent="0.25"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</row>
    <row r="1133" spans="22:51" x14ac:dyDescent="0.25"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</row>
    <row r="1134" spans="22:51" x14ac:dyDescent="0.25"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</row>
    <row r="1135" spans="22:51" x14ac:dyDescent="0.25"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</row>
    <row r="1136" spans="22:51" x14ac:dyDescent="0.25"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</row>
    <row r="1137" spans="22:51" x14ac:dyDescent="0.25"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</row>
    <row r="1138" spans="22:51" x14ac:dyDescent="0.25"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</row>
    <row r="1139" spans="22:51" x14ac:dyDescent="0.25"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</row>
    <row r="1140" spans="22:51" x14ac:dyDescent="0.25"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</row>
    <row r="1141" spans="22:51" x14ac:dyDescent="0.25"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</row>
    <row r="1142" spans="22:51" x14ac:dyDescent="0.25"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</row>
    <row r="1143" spans="22:51" x14ac:dyDescent="0.25"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</row>
    <row r="1144" spans="22:51" x14ac:dyDescent="0.25"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</row>
    <row r="1145" spans="22:51" x14ac:dyDescent="0.25"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</row>
    <row r="1146" spans="22:51" x14ac:dyDescent="0.25"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</row>
    <row r="1147" spans="22:51" x14ac:dyDescent="0.25"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</row>
    <row r="1148" spans="22:51" x14ac:dyDescent="0.25"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</row>
    <row r="1149" spans="22:51" x14ac:dyDescent="0.25"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</row>
    <row r="1150" spans="22:51" x14ac:dyDescent="0.25"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</row>
    <row r="1151" spans="22:51" x14ac:dyDescent="0.25"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</row>
    <row r="1152" spans="22:51" x14ac:dyDescent="0.25"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</row>
    <row r="1153" spans="22:51" x14ac:dyDescent="0.25"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</row>
    <row r="1154" spans="22:51" x14ac:dyDescent="0.25"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</row>
    <row r="1155" spans="22:51" x14ac:dyDescent="0.25"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</row>
    <row r="1156" spans="22:51" x14ac:dyDescent="0.25"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</row>
    <row r="1157" spans="22:51" x14ac:dyDescent="0.25"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</row>
    <row r="1158" spans="22:51" x14ac:dyDescent="0.25"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</row>
    <row r="1159" spans="22:51" x14ac:dyDescent="0.25"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</row>
    <row r="1160" spans="22:51" x14ac:dyDescent="0.25"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</row>
    <row r="1161" spans="22:51" x14ac:dyDescent="0.25"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</row>
    <row r="1162" spans="22:51" x14ac:dyDescent="0.25"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</row>
    <row r="1163" spans="22:51" x14ac:dyDescent="0.25"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</row>
    <row r="1164" spans="22:51" x14ac:dyDescent="0.25"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</row>
    <row r="1165" spans="22:51" x14ac:dyDescent="0.25"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</row>
    <row r="1166" spans="22:51" x14ac:dyDescent="0.25"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</row>
    <row r="1167" spans="22:51" x14ac:dyDescent="0.25"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</row>
    <row r="1168" spans="22:51" x14ac:dyDescent="0.25"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</row>
    <row r="1169" spans="22:51" x14ac:dyDescent="0.25"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</row>
    <row r="1170" spans="22:51" x14ac:dyDescent="0.25"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</row>
    <row r="1171" spans="22:51" x14ac:dyDescent="0.25"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</row>
    <row r="1172" spans="22:51" x14ac:dyDescent="0.25"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</row>
    <row r="1173" spans="22:51" x14ac:dyDescent="0.25"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</row>
    <row r="1174" spans="22:51" x14ac:dyDescent="0.25"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</row>
    <row r="1175" spans="22:51" x14ac:dyDescent="0.25"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</row>
    <row r="1176" spans="22:51" x14ac:dyDescent="0.25"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</row>
    <row r="1177" spans="22:51" x14ac:dyDescent="0.25"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</row>
    <row r="1178" spans="22:51" x14ac:dyDescent="0.25"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</row>
    <row r="1179" spans="22:51" x14ac:dyDescent="0.25"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</row>
    <row r="1180" spans="22:51" x14ac:dyDescent="0.25"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</row>
    <row r="1181" spans="22:51" x14ac:dyDescent="0.25"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</row>
    <row r="1182" spans="22:51" x14ac:dyDescent="0.25"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</row>
    <row r="1183" spans="22:51" x14ac:dyDescent="0.25"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</row>
    <row r="1184" spans="22:51" x14ac:dyDescent="0.25"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</row>
    <row r="1185" spans="22:51" x14ac:dyDescent="0.25"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</row>
    <row r="1186" spans="22:51" x14ac:dyDescent="0.25"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</row>
    <row r="1187" spans="22:51" x14ac:dyDescent="0.25"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</row>
    <row r="1188" spans="22:51" x14ac:dyDescent="0.25"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</row>
    <row r="1189" spans="22:51" x14ac:dyDescent="0.25"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</row>
    <row r="1190" spans="22:51" x14ac:dyDescent="0.25"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</row>
    <row r="1191" spans="22:51" x14ac:dyDescent="0.25"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</row>
    <row r="1192" spans="22:51" x14ac:dyDescent="0.25"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</row>
    <row r="1193" spans="22:51" x14ac:dyDescent="0.25"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</row>
    <row r="1194" spans="22:51" x14ac:dyDescent="0.25"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</row>
    <row r="1195" spans="22:51" x14ac:dyDescent="0.25"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</row>
    <row r="1196" spans="22:51" x14ac:dyDescent="0.25"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</row>
    <row r="1197" spans="22:51" x14ac:dyDescent="0.25"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</row>
    <row r="1198" spans="22:51" x14ac:dyDescent="0.25"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</row>
    <row r="1199" spans="22:51" x14ac:dyDescent="0.25"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</row>
    <row r="1200" spans="22:51" x14ac:dyDescent="0.25"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</row>
    <row r="1201" spans="22:51" x14ac:dyDescent="0.25"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</row>
    <row r="1202" spans="22:51" x14ac:dyDescent="0.25"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</row>
    <row r="1203" spans="22:51" x14ac:dyDescent="0.25"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</row>
    <row r="1204" spans="22:51" x14ac:dyDescent="0.25"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</row>
    <row r="1205" spans="22:51" x14ac:dyDescent="0.25"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</row>
    <row r="1206" spans="22:51" x14ac:dyDescent="0.25"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</row>
    <row r="1207" spans="22:51" x14ac:dyDescent="0.25"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</row>
    <row r="1208" spans="22:51" x14ac:dyDescent="0.25"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</row>
    <row r="1209" spans="22:51" x14ac:dyDescent="0.25"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</row>
    <row r="1210" spans="22:51" x14ac:dyDescent="0.25"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</row>
    <row r="1211" spans="22:51" x14ac:dyDescent="0.25"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</row>
    <row r="1212" spans="22:51" x14ac:dyDescent="0.25"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</row>
    <row r="1213" spans="22:51" x14ac:dyDescent="0.25"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</row>
    <row r="1214" spans="22:51" x14ac:dyDescent="0.25"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</row>
    <row r="1215" spans="22:51" x14ac:dyDescent="0.25"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</row>
    <row r="1216" spans="22:51" x14ac:dyDescent="0.25"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</row>
    <row r="1217" spans="22:51" x14ac:dyDescent="0.25"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</row>
    <row r="1218" spans="22:51" x14ac:dyDescent="0.25"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</row>
    <row r="1219" spans="22:51" x14ac:dyDescent="0.25"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</row>
    <row r="1220" spans="22:51" x14ac:dyDescent="0.25"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</row>
    <row r="1221" spans="22:51" x14ac:dyDescent="0.25"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</row>
    <row r="1222" spans="22:51" x14ac:dyDescent="0.25"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</row>
    <row r="1223" spans="22:51" x14ac:dyDescent="0.25"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</row>
    <row r="1224" spans="22:51" x14ac:dyDescent="0.25"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</row>
    <row r="1225" spans="22:51" x14ac:dyDescent="0.25"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</row>
    <row r="1226" spans="22:51" x14ac:dyDescent="0.25"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</row>
    <row r="1227" spans="22:51" x14ac:dyDescent="0.25"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</row>
    <row r="1228" spans="22:51" x14ac:dyDescent="0.25"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</row>
    <row r="1229" spans="22:51" x14ac:dyDescent="0.25"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</row>
    <row r="1230" spans="22:51" x14ac:dyDescent="0.25"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</row>
    <row r="1231" spans="22:51" x14ac:dyDescent="0.25"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</row>
    <row r="1232" spans="22:51" x14ac:dyDescent="0.25"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</row>
    <row r="1233" spans="22:51" x14ac:dyDescent="0.25"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</row>
    <row r="1234" spans="22:51" x14ac:dyDescent="0.25"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</row>
    <row r="1235" spans="22:51" x14ac:dyDescent="0.25"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</row>
    <row r="1236" spans="22:51" x14ac:dyDescent="0.25"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</row>
    <row r="1237" spans="22:51" x14ac:dyDescent="0.25"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</row>
    <row r="1238" spans="22:51" x14ac:dyDescent="0.25"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</row>
    <row r="1239" spans="22:51" x14ac:dyDescent="0.25"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</row>
    <row r="1240" spans="22:51" x14ac:dyDescent="0.25"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</row>
    <row r="1241" spans="22:51" x14ac:dyDescent="0.25"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</row>
    <row r="1242" spans="22:51" x14ac:dyDescent="0.25"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</row>
    <row r="1243" spans="22:51" x14ac:dyDescent="0.25"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</row>
    <row r="1244" spans="22:51" x14ac:dyDescent="0.25"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</row>
    <row r="1245" spans="22:51" x14ac:dyDescent="0.25"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</row>
    <row r="1246" spans="22:51" x14ac:dyDescent="0.25"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</row>
    <row r="1247" spans="22:51" x14ac:dyDescent="0.25"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</row>
    <row r="1248" spans="22:51" x14ac:dyDescent="0.25"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</row>
    <row r="1249" spans="22:51" x14ac:dyDescent="0.25"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</row>
    <row r="1250" spans="22:51" x14ac:dyDescent="0.25"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</row>
    <row r="1251" spans="22:51" x14ac:dyDescent="0.25"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</row>
    <row r="1252" spans="22:51" x14ac:dyDescent="0.25"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</row>
    <row r="1253" spans="22:51" x14ac:dyDescent="0.25"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</row>
    <row r="1254" spans="22:51" x14ac:dyDescent="0.25"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</row>
    <row r="1255" spans="22:51" x14ac:dyDescent="0.25"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</row>
    <row r="1256" spans="22:51" x14ac:dyDescent="0.25"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</row>
    <row r="1257" spans="22:51" x14ac:dyDescent="0.25"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</row>
    <row r="1258" spans="22:51" x14ac:dyDescent="0.25"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</row>
    <row r="1259" spans="22:51" x14ac:dyDescent="0.25"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</row>
    <row r="1260" spans="22:51" x14ac:dyDescent="0.25"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</row>
    <row r="1261" spans="22:51" x14ac:dyDescent="0.25"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</row>
    <row r="1262" spans="22:51" x14ac:dyDescent="0.25"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</row>
    <row r="1263" spans="22:51" x14ac:dyDescent="0.25"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</row>
    <row r="1264" spans="22:51" x14ac:dyDescent="0.25"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</row>
    <row r="1265" spans="22:51" x14ac:dyDescent="0.25"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</row>
    <row r="1266" spans="22:51" x14ac:dyDescent="0.25"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</row>
    <row r="1267" spans="22:51" x14ac:dyDescent="0.25"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</row>
    <row r="1268" spans="22:51" x14ac:dyDescent="0.25"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</row>
    <row r="1269" spans="22:51" x14ac:dyDescent="0.25"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</row>
    <row r="1270" spans="22:51" x14ac:dyDescent="0.25"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</row>
    <row r="1271" spans="22:51" x14ac:dyDescent="0.25"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</row>
    <row r="1272" spans="22:51" x14ac:dyDescent="0.25"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</row>
    <row r="1273" spans="22:51" x14ac:dyDescent="0.25"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</row>
    <row r="1274" spans="22:51" x14ac:dyDescent="0.25"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</row>
    <row r="1275" spans="22:51" x14ac:dyDescent="0.25"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</row>
    <row r="1276" spans="22:51" x14ac:dyDescent="0.25"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</row>
    <row r="1277" spans="22:51" x14ac:dyDescent="0.25"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</row>
    <row r="1278" spans="22:51" x14ac:dyDescent="0.25"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</row>
    <row r="1279" spans="22:51" x14ac:dyDescent="0.25"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</row>
    <row r="1280" spans="22:51" x14ac:dyDescent="0.25"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</row>
    <row r="1281" spans="22:51" x14ac:dyDescent="0.25"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</row>
    <row r="1282" spans="22:51" x14ac:dyDescent="0.25"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</row>
    <row r="1283" spans="22:51" x14ac:dyDescent="0.25"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</row>
    <row r="1284" spans="22:51" x14ac:dyDescent="0.25"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</row>
    <row r="1285" spans="22:51" x14ac:dyDescent="0.25"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</row>
    <row r="1286" spans="22:51" x14ac:dyDescent="0.25"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</row>
    <row r="1287" spans="22:51" x14ac:dyDescent="0.25"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</row>
    <row r="1288" spans="22:51" x14ac:dyDescent="0.25"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</row>
    <row r="1289" spans="22:51" x14ac:dyDescent="0.25"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</row>
    <row r="1290" spans="22:51" x14ac:dyDescent="0.25"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</row>
    <row r="1291" spans="22:51" x14ac:dyDescent="0.25"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</row>
    <row r="1292" spans="22:51" x14ac:dyDescent="0.25"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</row>
    <row r="1293" spans="22:51" x14ac:dyDescent="0.25"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</row>
  </sheetData>
  <autoFilter ref="E1:E295" xr:uid="{00000000-0009-0000-0000-000000000000}"/>
  <mergeCells count="2291">
    <mergeCell ref="L282:U282"/>
    <mergeCell ref="L283:U283"/>
    <mergeCell ref="L280:U280"/>
    <mergeCell ref="L279:U279"/>
    <mergeCell ref="L278:U278"/>
    <mergeCell ref="L277:U277"/>
    <mergeCell ref="L276:U276"/>
    <mergeCell ref="L275:U275"/>
    <mergeCell ref="L274:U274"/>
    <mergeCell ref="L273:U273"/>
    <mergeCell ref="L272:U272"/>
    <mergeCell ref="L271:U271"/>
    <mergeCell ref="L270:U270"/>
    <mergeCell ref="L269:U269"/>
    <mergeCell ref="L265:U265"/>
    <mergeCell ref="L266:U266"/>
    <mergeCell ref="L267:U267"/>
    <mergeCell ref="L268:U268"/>
    <mergeCell ref="W283:X283"/>
    <mergeCell ref="Z283:AA283"/>
    <mergeCell ref="AC283:AD283"/>
    <mergeCell ref="AF283:AG283"/>
    <mergeCell ref="AI283:AJ283"/>
    <mergeCell ref="AL283:AM283"/>
    <mergeCell ref="AO283:AP283"/>
    <mergeCell ref="AR283:AS283"/>
    <mergeCell ref="AU283:AV283"/>
    <mergeCell ref="AX283:AY283"/>
    <mergeCell ref="BA283:BB283"/>
    <mergeCell ref="BD283:BE283"/>
    <mergeCell ref="A284:E284"/>
    <mergeCell ref="A285:E285"/>
    <mergeCell ref="W280:X280"/>
    <mergeCell ref="Z280:AA280"/>
    <mergeCell ref="AC280:AD280"/>
    <mergeCell ref="AF280:AG280"/>
    <mergeCell ref="AI280:AJ280"/>
    <mergeCell ref="AL280:AM280"/>
    <mergeCell ref="AO280:AP280"/>
    <mergeCell ref="AR280:AS280"/>
    <mergeCell ref="AU280:AV280"/>
    <mergeCell ref="AX280:AY280"/>
    <mergeCell ref="BA280:BB280"/>
    <mergeCell ref="BD280:BE280"/>
    <mergeCell ref="W282:X282"/>
    <mergeCell ref="Z282:AA282"/>
    <mergeCell ref="AC282:AD282"/>
    <mergeCell ref="AF282:AG282"/>
    <mergeCell ref="AI282:AJ282"/>
    <mergeCell ref="AL282:AM282"/>
    <mergeCell ref="AO282:AP282"/>
    <mergeCell ref="AR282:AS282"/>
    <mergeCell ref="AU282:AV282"/>
    <mergeCell ref="AX282:AY282"/>
    <mergeCell ref="BA282:BB282"/>
    <mergeCell ref="BD282:BE282"/>
    <mergeCell ref="W278:X278"/>
    <mergeCell ref="Z278:AA278"/>
    <mergeCell ref="AC278:AD278"/>
    <mergeCell ref="AF278:AG278"/>
    <mergeCell ref="AI278:AJ278"/>
    <mergeCell ref="AL278:AM278"/>
    <mergeCell ref="AO278:AP278"/>
    <mergeCell ref="AR278:AS278"/>
    <mergeCell ref="AU278:AV278"/>
    <mergeCell ref="AX278:AY278"/>
    <mergeCell ref="BA278:BB278"/>
    <mergeCell ref="BD278:BE278"/>
    <mergeCell ref="W279:X279"/>
    <mergeCell ref="Z279:AA279"/>
    <mergeCell ref="AC279:AD279"/>
    <mergeCell ref="AF279:AG279"/>
    <mergeCell ref="AI279:AJ279"/>
    <mergeCell ref="AL279:AM279"/>
    <mergeCell ref="AO279:AP279"/>
    <mergeCell ref="AR279:AS279"/>
    <mergeCell ref="AU279:AV279"/>
    <mergeCell ref="AX279:AY279"/>
    <mergeCell ref="BA279:BB279"/>
    <mergeCell ref="BD279:BE279"/>
    <mergeCell ref="W276:X276"/>
    <mergeCell ref="Z276:AA276"/>
    <mergeCell ref="AC276:AD276"/>
    <mergeCell ref="AF276:AG276"/>
    <mergeCell ref="AI276:AJ276"/>
    <mergeCell ref="AL276:AM276"/>
    <mergeCell ref="AO276:AP276"/>
    <mergeCell ref="AR276:AS276"/>
    <mergeCell ref="AU276:AV276"/>
    <mergeCell ref="AX276:AY276"/>
    <mergeCell ref="BA276:BB276"/>
    <mergeCell ref="BD276:BE276"/>
    <mergeCell ref="W277:X277"/>
    <mergeCell ref="Z277:AA277"/>
    <mergeCell ref="AC277:AD277"/>
    <mergeCell ref="AF277:AG277"/>
    <mergeCell ref="AI277:AJ277"/>
    <mergeCell ref="AL277:AM277"/>
    <mergeCell ref="AO277:AP277"/>
    <mergeCell ref="AR277:AS277"/>
    <mergeCell ref="AU277:AV277"/>
    <mergeCell ref="AX277:AY277"/>
    <mergeCell ref="BA277:BB277"/>
    <mergeCell ref="BD277:BE277"/>
    <mergeCell ref="W274:X274"/>
    <mergeCell ref="Z274:AA274"/>
    <mergeCell ref="AC274:AD274"/>
    <mergeCell ref="AF274:AG274"/>
    <mergeCell ref="AI274:AJ274"/>
    <mergeCell ref="AL274:AM274"/>
    <mergeCell ref="AO274:AP274"/>
    <mergeCell ref="AR274:AS274"/>
    <mergeCell ref="AU274:AV274"/>
    <mergeCell ref="AX274:AY274"/>
    <mergeCell ref="BA274:BB274"/>
    <mergeCell ref="BD274:BE274"/>
    <mergeCell ref="W275:X275"/>
    <mergeCell ref="Z275:AA275"/>
    <mergeCell ref="AC275:AD275"/>
    <mergeCell ref="AF275:AG275"/>
    <mergeCell ref="AI275:AJ275"/>
    <mergeCell ref="AL275:AM275"/>
    <mergeCell ref="AO275:AP275"/>
    <mergeCell ref="AR275:AS275"/>
    <mergeCell ref="AU275:AV275"/>
    <mergeCell ref="AX275:AY275"/>
    <mergeCell ref="BA275:BB275"/>
    <mergeCell ref="BD275:BE275"/>
    <mergeCell ref="W272:X272"/>
    <mergeCell ref="Z272:AA272"/>
    <mergeCell ref="AC272:AD272"/>
    <mergeCell ref="AF272:AG272"/>
    <mergeCell ref="AI272:AJ272"/>
    <mergeCell ref="AL272:AM272"/>
    <mergeCell ref="AO272:AP272"/>
    <mergeCell ref="AR272:AS272"/>
    <mergeCell ref="AU272:AV272"/>
    <mergeCell ref="AX272:AY272"/>
    <mergeCell ref="BA272:BB272"/>
    <mergeCell ref="BD272:BE272"/>
    <mergeCell ref="W273:X273"/>
    <mergeCell ref="Z273:AA273"/>
    <mergeCell ref="AC273:AD273"/>
    <mergeCell ref="AF273:AG273"/>
    <mergeCell ref="AI273:AJ273"/>
    <mergeCell ref="AL273:AM273"/>
    <mergeCell ref="AO273:AP273"/>
    <mergeCell ref="AR273:AS273"/>
    <mergeCell ref="AU273:AV273"/>
    <mergeCell ref="AX273:AY273"/>
    <mergeCell ref="BA273:BB273"/>
    <mergeCell ref="BD273:BE273"/>
    <mergeCell ref="W270:X270"/>
    <mergeCell ref="Z270:AA270"/>
    <mergeCell ref="AC270:AD270"/>
    <mergeCell ref="AF270:AG270"/>
    <mergeCell ref="AI270:AJ270"/>
    <mergeCell ref="AL270:AM270"/>
    <mergeCell ref="AO270:AP270"/>
    <mergeCell ref="AR270:AS270"/>
    <mergeCell ref="AU270:AV270"/>
    <mergeCell ref="AX270:AY270"/>
    <mergeCell ref="BA270:BB270"/>
    <mergeCell ref="BD270:BE270"/>
    <mergeCell ref="W271:X271"/>
    <mergeCell ref="Z271:AA271"/>
    <mergeCell ref="AC271:AD271"/>
    <mergeCell ref="AF271:AG271"/>
    <mergeCell ref="AI271:AJ271"/>
    <mergeCell ref="AL271:AM271"/>
    <mergeCell ref="AO271:AP271"/>
    <mergeCell ref="AR271:AS271"/>
    <mergeCell ref="AU271:AV271"/>
    <mergeCell ref="AX271:AY271"/>
    <mergeCell ref="BA271:BB271"/>
    <mergeCell ref="BD271:BE271"/>
    <mergeCell ref="W268:X268"/>
    <mergeCell ref="Z268:AA268"/>
    <mergeCell ref="AC268:AD268"/>
    <mergeCell ref="AF268:AG268"/>
    <mergeCell ref="AI268:AJ268"/>
    <mergeCell ref="AL268:AM268"/>
    <mergeCell ref="AO268:AP268"/>
    <mergeCell ref="AR268:AS268"/>
    <mergeCell ref="AU268:AV268"/>
    <mergeCell ref="AX268:AY268"/>
    <mergeCell ref="BA268:BB268"/>
    <mergeCell ref="BD268:BE268"/>
    <mergeCell ref="W269:X269"/>
    <mergeCell ref="Z269:AA269"/>
    <mergeCell ref="AC269:AD269"/>
    <mergeCell ref="AF269:AG269"/>
    <mergeCell ref="AI269:AJ269"/>
    <mergeCell ref="AL269:AM269"/>
    <mergeCell ref="AO269:AP269"/>
    <mergeCell ref="AR269:AS269"/>
    <mergeCell ref="AU269:AV269"/>
    <mergeCell ref="AX269:AY269"/>
    <mergeCell ref="BA269:BB269"/>
    <mergeCell ref="BD269:BE269"/>
    <mergeCell ref="W266:X266"/>
    <mergeCell ref="Z266:AA266"/>
    <mergeCell ref="AC266:AD266"/>
    <mergeCell ref="AF266:AG266"/>
    <mergeCell ref="AI266:AJ266"/>
    <mergeCell ref="AL266:AM266"/>
    <mergeCell ref="AO266:AP266"/>
    <mergeCell ref="AR266:AS266"/>
    <mergeCell ref="AU266:AV266"/>
    <mergeCell ref="AX266:AY266"/>
    <mergeCell ref="BA266:BB266"/>
    <mergeCell ref="BD266:BE266"/>
    <mergeCell ref="W267:X267"/>
    <mergeCell ref="Z267:AA267"/>
    <mergeCell ref="AC267:AD267"/>
    <mergeCell ref="AF267:AG267"/>
    <mergeCell ref="AI267:AJ267"/>
    <mergeCell ref="AL267:AM267"/>
    <mergeCell ref="AO267:AP267"/>
    <mergeCell ref="AR267:AS267"/>
    <mergeCell ref="AU267:AV267"/>
    <mergeCell ref="AX267:AY267"/>
    <mergeCell ref="BA267:BB267"/>
    <mergeCell ref="BD267:BE267"/>
    <mergeCell ref="AL264:AM264"/>
    <mergeCell ref="AO264:AP264"/>
    <mergeCell ref="AR264:AS264"/>
    <mergeCell ref="AU264:AV264"/>
    <mergeCell ref="AX264:AY264"/>
    <mergeCell ref="BA264:BB264"/>
    <mergeCell ref="BD264:BE264"/>
    <mergeCell ref="W265:X265"/>
    <mergeCell ref="Z265:AA265"/>
    <mergeCell ref="AC265:AD265"/>
    <mergeCell ref="AF265:AG265"/>
    <mergeCell ref="AI265:AJ265"/>
    <mergeCell ref="AL265:AM265"/>
    <mergeCell ref="AO265:AP265"/>
    <mergeCell ref="AR265:AS265"/>
    <mergeCell ref="AU265:AV265"/>
    <mergeCell ref="AX265:AY265"/>
    <mergeCell ref="BA265:BB265"/>
    <mergeCell ref="BD265:BE265"/>
    <mergeCell ref="L264:U264"/>
    <mergeCell ref="W262:X262"/>
    <mergeCell ref="Z262:AA262"/>
    <mergeCell ref="AC262:AD262"/>
    <mergeCell ref="AF262:AG262"/>
    <mergeCell ref="AI262:AJ262"/>
    <mergeCell ref="AL262:AM262"/>
    <mergeCell ref="AO262:AP262"/>
    <mergeCell ref="AR262:AS262"/>
    <mergeCell ref="AU262:AV262"/>
    <mergeCell ref="AX262:AY262"/>
    <mergeCell ref="BA262:BB262"/>
    <mergeCell ref="BD262:BE262"/>
    <mergeCell ref="W263:X263"/>
    <mergeCell ref="Z263:AA263"/>
    <mergeCell ref="AC263:AD263"/>
    <mergeCell ref="AF263:AG263"/>
    <mergeCell ref="AI263:AJ263"/>
    <mergeCell ref="AL263:AM263"/>
    <mergeCell ref="AO263:AP263"/>
    <mergeCell ref="AR263:AS263"/>
    <mergeCell ref="AU263:AV263"/>
    <mergeCell ref="AX263:AY263"/>
    <mergeCell ref="BA263:BB263"/>
    <mergeCell ref="BD263:BE263"/>
    <mergeCell ref="L263:U263"/>
    <mergeCell ref="L262:U262"/>
    <mergeCell ref="W264:X264"/>
    <mergeCell ref="Z264:AA264"/>
    <mergeCell ref="AC264:AD264"/>
    <mergeCell ref="AF264:AG264"/>
    <mergeCell ref="AI264:AJ264"/>
    <mergeCell ref="W258:X258"/>
    <mergeCell ref="Z258:AA258"/>
    <mergeCell ref="AC258:AD258"/>
    <mergeCell ref="AF258:AG258"/>
    <mergeCell ref="AI258:AJ258"/>
    <mergeCell ref="AL258:AM258"/>
    <mergeCell ref="AO258:AP258"/>
    <mergeCell ref="AR258:AS258"/>
    <mergeCell ref="AU258:AV258"/>
    <mergeCell ref="AX258:AY258"/>
    <mergeCell ref="BA258:BB258"/>
    <mergeCell ref="BD258:BE258"/>
    <mergeCell ref="A259:E259"/>
    <mergeCell ref="A260:BJ260"/>
    <mergeCell ref="W261:X261"/>
    <mergeCell ref="Z261:AA261"/>
    <mergeCell ref="AC261:AD261"/>
    <mergeCell ref="AF261:AG261"/>
    <mergeCell ref="AI261:AJ261"/>
    <mergeCell ref="AL261:AM261"/>
    <mergeCell ref="AO261:AP261"/>
    <mergeCell ref="AR261:AS261"/>
    <mergeCell ref="AU261:AV261"/>
    <mergeCell ref="AX261:AY261"/>
    <mergeCell ref="BA261:BB261"/>
    <mergeCell ref="BD261:BE261"/>
    <mergeCell ref="L261:U261"/>
    <mergeCell ref="L258:U258"/>
    <mergeCell ref="AI256:AJ256"/>
    <mergeCell ref="AL256:AM256"/>
    <mergeCell ref="AO256:AP256"/>
    <mergeCell ref="AR256:AS256"/>
    <mergeCell ref="AU256:AV256"/>
    <mergeCell ref="AX256:AY256"/>
    <mergeCell ref="BA256:BB256"/>
    <mergeCell ref="BD256:BE256"/>
    <mergeCell ref="W257:X257"/>
    <mergeCell ref="Z257:AA257"/>
    <mergeCell ref="AC257:AD257"/>
    <mergeCell ref="AF257:AG257"/>
    <mergeCell ref="AI257:AJ257"/>
    <mergeCell ref="AL257:AM257"/>
    <mergeCell ref="AO257:AP257"/>
    <mergeCell ref="AR257:AS257"/>
    <mergeCell ref="AU257:AV257"/>
    <mergeCell ref="AX257:AY257"/>
    <mergeCell ref="BA257:BB257"/>
    <mergeCell ref="BD257:BE257"/>
    <mergeCell ref="L256:U256"/>
    <mergeCell ref="L257:U257"/>
    <mergeCell ref="W253:X253"/>
    <mergeCell ref="Z253:AA253"/>
    <mergeCell ref="AC253:AD253"/>
    <mergeCell ref="AF253:AG253"/>
    <mergeCell ref="AI253:AJ253"/>
    <mergeCell ref="AL253:AM253"/>
    <mergeCell ref="AO253:AP253"/>
    <mergeCell ref="AR253:AS253"/>
    <mergeCell ref="AU253:AV253"/>
    <mergeCell ref="AX253:AY253"/>
    <mergeCell ref="BA253:BB253"/>
    <mergeCell ref="BD253:BE253"/>
    <mergeCell ref="W255:X255"/>
    <mergeCell ref="Z255:AA255"/>
    <mergeCell ref="AC255:AD255"/>
    <mergeCell ref="AF255:AG255"/>
    <mergeCell ref="AI255:AJ255"/>
    <mergeCell ref="AL255:AM255"/>
    <mergeCell ref="AO255:AP255"/>
    <mergeCell ref="AR255:AS255"/>
    <mergeCell ref="AU255:AV255"/>
    <mergeCell ref="AX255:AY255"/>
    <mergeCell ref="BA255:BB255"/>
    <mergeCell ref="BD255:BE255"/>
    <mergeCell ref="L255:U255"/>
    <mergeCell ref="L253:U253"/>
    <mergeCell ref="W256:X256"/>
    <mergeCell ref="Z256:AA256"/>
    <mergeCell ref="AC256:AD256"/>
    <mergeCell ref="AF256:AG256"/>
    <mergeCell ref="A247:E247"/>
    <mergeCell ref="A248:BJ248"/>
    <mergeCell ref="W249:X249"/>
    <mergeCell ref="Z249:AA249"/>
    <mergeCell ref="AC249:AD249"/>
    <mergeCell ref="AF249:AG249"/>
    <mergeCell ref="AI249:AJ249"/>
    <mergeCell ref="AL249:AM249"/>
    <mergeCell ref="AO249:AP249"/>
    <mergeCell ref="AR249:AS249"/>
    <mergeCell ref="AU249:AV249"/>
    <mergeCell ref="AX249:AY249"/>
    <mergeCell ref="BA249:BB249"/>
    <mergeCell ref="BD249:BE249"/>
    <mergeCell ref="W251:X251"/>
    <mergeCell ref="Z251:AA251"/>
    <mergeCell ref="AC251:AD251"/>
    <mergeCell ref="AF251:AG251"/>
    <mergeCell ref="AI251:AJ251"/>
    <mergeCell ref="AL251:AM251"/>
    <mergeCell ref="AO251:AP251"/>
    <mergeCell ref="AR251:AS251"/>
    <mergeCell ref="AU251:AV251"/>
    <mergeCell ref="AX251:AY251"/>
    <mergeCell ref="BA251:BB251"/>
    <mergeCell ref="BD251:BE251"/>
    <mergeCell ref="L251:U251"/>
    <mergeCell ref="L249:U249"/>
    <mergeCell ref="A243:E243"/>
    <mergeCell ref="A244:BJ244"/>
    <mergeCell ref="W245:X245"/>
    <mergeCell ref="Z245:AA245"/>
    <mergeCell ref="AC245:AD245"/>
    <mergeCell ref="AF245:AG245"/>
    <mergeCell ref="AI245:AJ245"/>
    <mergeCell ref="AL245:AM245"/>
    <mergeCell ref="AO245:AP245"/>
    <mergeCell ref="AR245:AS245"/>
    <mergeCell ref="AU245:AV245"/>
    <mergeCell ref="AX245:AY245"/>
    <mergeCell ref="BA245:BB245"/>
    <mergeCell ref="BD245:BE245"/>
    <mergeCell ref="W246:X246"/>
    <mergeCell ref="Z246:AA246"/>
    <mergeCell ref="AC246:AD246"/>
    <mergeCell ref="AF246:AG246"/>
    <mergeCell ref="AI246:AJ246"/>
    <mergeCell ref="AL246:AM246"/>
    <mergeCell ref="AO246:AP246"/>
    <mergeCell ref="AR246:AS246"/>
    <mergeCell ref="AU246:AV246"/>
    <mergeCell ref="AX246:AY246"/>
    <mergeCell ref="BA246:BB246"/>
    <mergeCell ref="BD246:BE246"/>
    <mergeCell ref="L245:U245"/>
    <mergeCell ref="L246:U246"/>
    <mergeCell ref="W239:X239"/>
    <mergeCell ref="Z239:AA239"/>
    <mergeCell ref="AC239:AD239"/>
    <mergeCell ref="AF239:AG239"/>
    <mergeCell ref="AI239:AJ239"/>
    <mergeCell ref="AL239:AM239"/>
    <mergeCell ref="AO239:AP239"/>
    <mergeCell ref="AR239:AS239"/>
    <mergeCell ref="AU239:AV239"/>
    <mergeCell ref="AX239:AY239"/>
    <mergeCell ref="BA239:BB239"/>
    <mergeCell ref="BD239:BE239"/>
    <mergeCell ref="A240:D240"/>
    <mergeCell ref="A241:BJ241"/>
    <mergeCell ref="W242:X242"/>
    <mergeCell ref="Z242:AA242"/>
    <mergeCell ref="AC242:AD242"/>
    <mergeCell ref="AF242:AG242"/>
    <mergeCell ref="AI242:AJ242"/>
    <mergeCell ref="AL242:AM242"/>
    <mergeCell ref="AO242:AP242"/>
    <mergeCell ref="AR242:AS242"/>
    <mergeCell ref="AU242:AV242"/>
    <mergeCell ref="AX242:AY242"/>
    <mergeCell ref="BA242:BB242"/>
    <mergeCell ref="BD242:BE242"/>
    <mergeCell ref="L242:U242"/>
    <mergeCell ref="L239:U239"/>
    <mergeCell ref="AI237:AJ237"/>
    <mergeCell ref="AL237:AM237"/>
    <mergeCell ref="AO237:AP237"/>
    <mergeCell ref="AR237:AS237"/>
    <mergeCell ref="AU237:AV237"/>
    <mergeCell ref="AX237:AY237"/>
    <mergeCell ref="BA237:BB237"/>
    <mergeCell ref="BD237:BE237"/>
    <mergeCell ref="W238:X238"/>
    <mergeCell ref="Z238:AA238"/>
    <mergeCell ref="AC238:AD238"/>
    <mergeCell ref="AF238:AG238"/>
    <mergeCell ref="AI238:AJ238"/>
    <mergeCell ref="AL238:AM238"/>
    <mergeCell ref="AO238:AP238"/>
    <mergeCell ref="AR238:AS238"/>
    <mergeCell ref="AU238:AV238"/>
    <mergeCell ref="AX238:AY238"/>
    <mergeCell ref="BA238:BB238"/>
    <mergeCell ref="BD238:BE238"/>
    <mergeCell ref="L237:U237"/>
    <mergeCell ref="L238:U238"/>
    <mergeCell ref="W235:X235"/>
    <mergeCell ref="Z235:AA235"/>
    <mergeCell ref="AC235:AD235"/>
    <mergeCell ref="AF235:AG235"/>
    <mergeCell ref="AI235:AJ235"/>
    <mergeCell ref="AL235:AM235"/>
    <mergeCell ref="AO235:AP235"/>
    <mergeCell ref="AR235:AS235"/>
    <mergeCell ref="AU235:AV235"/>
    <mergeCell ref="AX235:AY235"/>
    <mergeCell ref="BA235:BB235"/>
    <mergeCell ref="BD235:BE235"/>
    <mergeCell ref="W236:X236"/>
    <mergeCell ref="Z236:AA236"/>
    <mergeCell ref="AC236:AD236"/>
    <mergeCell ref="AF236:AG236"/>
    <mergeCell ref="AI236:AJ236"/>
    <mergeCell ref="AL236:AM236"/>
    <mergeCell ref="AO236:AP236"/>
    <mergeCell ref="AR236:AS236"/>
    <mergeCell ref="AU236:AV236"/>
    <mergeCell ref="AX236:AY236"/>
    <mergeCell ref="BA236:BB236"/>
    <mergeCell ref="BD236:BE236"/>
    <mergeCell ref="L235:U235"/>
    <mergeCell ref="L236:U236"/>
    <mergeCell ref="W237:X237"/>
    <mergeCell ref="Z237:AA237"/>
    <mergeCell ref="AC237:AD237"/>
    <mergeCell ref="AF237:AG237"/>
    <mergeCell ref="W231:X231"/>
    <mergeCell ref="Z231:AA231"/>
    <mergeCell ref="AC231:AD231"/>
    <mergeCell ref="AF231:AG231"/>
    <mergeCell ref="AI231:AJ231"/>
    <mergeCell ref="AL231:AM231"/>
    <mergeCell ref="AO231:AP231"/>
    <mergeCell ref="AR231:AS231"/>
    <mergeCell ref="AU231:AV231"/>
    <mergeCell ref="AX231:AY231"/>
    <mergeCell ref="BA231:BB231"/>
    <mergeCell ref="BD231:BE231"/>
    <mergeCell ref="A232:E232"/>
    <mergeCell ref="A233:BJ233"/>
    <mergeCell ref="W234:X234"/>
    <mergeCell ref="Z234:AA234"/>
    <mergeCell ref="AC234:AD234"/>
    <mergeCell ref="AF234:AG234"/>
    <mergeCell ref="AI234:AJ234"/>
    <mergeCell ref="AL234:AM234"/>
    <mergeCell ref="AO234:AP234"/>
    <mergeCell ref="AR234:AS234"/>
    <mergeCell ref="AU234:AV234"/>
    <mergeCell ref="AX234:AY234"/>
    <mergeCell ref="BA234:BB234"/>
    <mergeCell ref="BD234:BE234"/>
    <mergeCell ref="L231:U231"/>
    <mergeCell ref="L234:U234"/>
    <mergeCell ref="AI229:AJ229"/>
    <mergeCell ref="AL229:AM229"/>
    <mergeCell ref="AO229:AP229"/>
    <mergeCell ref="AR229:AS229"/>
    <mergeCell ref="AU229:AV229"/>
    <mergeCell ref="AX229:AY229"/>
    <mergeCell ref="BA229:BB229"/>
    <mergeCell ref="BD229:BE229"/>
    <mergeCell ref="W230:X230"/>
    <mergeCell ref="Z230:AA230"/>
    <mergeCell ref="AC230:AD230"/>
    <mergeCell ref="AF230:AG230"/>
    <mergeCell ref="AI230:AJ230"/>
    <mergeCell ref="AL230:AM230"/>
    <mergeCell ref="AO230:AP230"/>
    <mergeCell ref="AR230:AS230"/>
    <mergeCell ref="AU230:AV230"/>
    <mergeCell ref="AX230:AY230"/>
    <mergeCell ref="BA230:BB230"/>
    <mergeCell ref="BD230:BE230"/>
    <mergeCell ref="L230:U230"/>
    <mergeCell ref="L229:U229"/>
    <mergeCell ref="W227:X227"/>
    <mergeCell ref="Z227:AA227"/>
    <mergeCell ref="AC227:AD227"/>
    <mergeCell ref="AF227:AG227"/>
    <mergeCell ref="AI227:AJ227"/>
    <mergeCell ref="AL227:AM227"/>
    <mergeCell ref="AO227:AP227"/>
    <mergeCell ref="AR227:AS227"/>
    <mergeCell ref="AU227:AV227"/>
    <mergeCell ref="AX227:AY227"/>
    <mergeCell ref="BA227:BB227"/>
    <mergeCell ref="BD227:BE227"/>
    <mergeCell ref="W228:X228"/>
    <mergeCell ref="Z228:AA228"/>
    <mergeCell ref="AC228:AD228"/>
    <mergeCell ref="AF228:AG228"/>
    <mergeCell ref="AI228:AJ228"/>
    <mergeCell ref="AL228:AM228"/>
    <mergeCell ref="AO228:AP228"/>
    <mergeCell ref="AR228:AS228"/>
    <mergeCell ref="AU228:AV228"/>
    <mergeCell ref="AX228:AY228"/>
    <mergeCell ref="BA228:BB228"/>
    <mergeCell ref="BD228:BE228"/>
    <mergeCell ref="L228:U228"/>
    <mergeCell ref="L227:U227"/>
    <mergeCell ref="W229:X229"/>
    <mergeCell ref="Z229:AA229"/>
    <mergeCell ref="AC229:AD229"/>
    <mergeCell ref="AF229:AG229"/>
    <mergeCell ref="AI225:AJ225"/>
    <mergeCell ref="AL225:AM225"/>
    <mergeCell ref="AO225:AP225"/>
    <mergeCell ref="AR225:AS225"/>
    <mergeCell ref="AU225:AV225"/>
    <mergeCell ref="AX225:AY225"/>
    <mergeCell ref="BA225:BB225"/>
    <mergeCell ref="BD225:BE225"/>
    <mergeCell ref="W226:X226"/>
    <mergeCell ref="Z226:AA226"/>
    <mergeCell ref="AC226:AD226"/>
    <mergeCell ref="AF226:AG226"/>
    <mergeCell ref="AI226:AJ226"/>
    <mergeCell ref="AL226:AM226"/>
    <mergeCell ref="AO226:AP226"/>
    <mergeCell ref="AR226:AS226"/>
    <mergeCell ref="AU226:AV226"/>
    <mergeCell ref="AX226:AY226"/>
    <mergeCell ref="BA226:BB226"/>
    <mergeCell ref="BD226:BE226"/>
    <mergeCell ref="L225:U225"/>
    <mergeCell ref="L226:U226"/>
    <mergeCell ref="W223:X223"/>
    <mergeCell ref="Z223:AA223"/>
    <mergeCell ref="AC223:AD223"/>
    <mergeCell ref="AF223:AG223"/>
    <mergeCell ref="AI223:AJ223"/>
    <mergeCell ref="AL223:AM223"/>
    <mergeCell ref="AO223:AP223"/>
    <mergeCell ref="AR223:AS223"/>
    <mergeCell ref="AU223:AV223"/>
    <mergeCell ref="AX223:AY223"/>
    <mergeCell ref="BA223:BB223"/>
    <mergeCell ref="BD223:BE223"/>
    <mergeCell ref="W224:X224"/>
    <mergeCell ref="Z224:AA224"/>
    <mergeCell ref="AC224:AD224"/>
    <mergeCell ref="AF224:AG224"/>
    <mergeCell ref="AI224:AJ224"/>
    <mergeCell ref="AL224:AM224"/>
    <mergeCell ref="AO224:AP224"/>
    <mergeCell ref="AR224:AS224"/>
    <mergeCell ref="AU224:AV224"/>
    <mergeCell ref="AX224:AY224"/>
    <mergeCell ref="BA224:BB224"/>
    <mergeCell ref="BD224:BE224"/>
    <mergeCell ref="L223:U223"/>
    <mergeCell ref="L224:U224"/>
    <mergeCell ref="W225:X225"/>
    <mergeCell ref="Z225:AA225"/>
    <mergeCell ref="AC225:AD225"/>
    <mergeCell ref="AF225:AG225"/>
    <mergeCell ref="AI221:AJ221"/>
    <mergeCell ref="AL221:AM221"/>
    <mergeCell ref="AO221:AP221"/>
    <mergeCell ref="AR221:AS221"/>
    <mergeCell ref="AU221:AV221"/>
    <mergeCell ref="AX221:AY221"/>
    <mergeCell ref="BA221:BB221"/>
    <mergeCell ref="BD221:BE221"/>
    <mergeCell ref="W222:X222"/>
    <mergeCell ref="Z222:AA222"/>
    <mergeCell ref="AC222:AD222"/>
    <mergeCell ref="AF222:AG222"/>
    <mergeCell ref="AI222:AJ222"/>
    <mergeCell ref="AL222:AM222"/>
    <mergeCell ref="AO222:AP222"/>
    <mergeCell ref="AR222:AS222"/>
    <mergeCell ref="AU222:AV222"/>
    <mergeCell ref="AX222:AY222"/>
    <mergeCell ref="BA222:BB222"/>
    <mergeCell ref="BD222:BE222"/>
    <mergeCell ref="L221:U221"/>
    <mergeCell ref="L222:U222"/>
    <mergeCell ref="W219:X219"/>
    <mergeCell ref="Z219:AA219"/>
    <mergeCell ref="AC219:AD219"/>
    <mergeCell ref="AF219:AG219"/>
    <mergeCell ref="AI219:AJ219"/>
    <mergeCell ref="AL219:AM219"/>
    <mergeCell ref="AO219:AP219"/>
    <mergeCell ref="AR219:AS219"/>
    <mergeCell ref="AU219:AV219"/>
    <mergeCell ref="AX219:AY219"/>
    <mergeCell ref="BA219:BB219"/>
    <mergeCell ref="BD219:BE219"/>
    <mergeCell ref="W220:X220"/>
    <mergeCell ref="Z220:AA220"/>
    <mergeCell ref="AC220:AD220"/>
    <mergeCell ref="AF220:AG220"/>
    <mergeCell ref="AI220:AJ220"/>
    <mergeCell ref="AL220:AM220"/>
    <mergeCell ref="AO220:AP220"/>
    <mergeCell ref="AR220:AS220"/>
    <mergeCell ref="AU220:AV220"/>
    <mergeCell ref="AX220:AY220"/>
    <mergeCell ref="BA220:BB220"/>
    <mergeCell ref="BD220:BE220"/>
    <mergeCell ref="L219:U219"/>
    <mergeCell ref="L220:U220"/>
    <mergeCell ref="W221:X221"/>
    <mergeCell ref="Z221:AA221"/>
    <mergeCell ref="AC221:AD221"/>
    <mergeCell ref="AF221:AG221"/>
    <mergeCell ref="AI217:AJ217"/>
    <mergeCell ref="AL217:AM217"/>
    <mergeCell ref="AO217:AP217"/>
    <mergeCell ref="AR217:AS217"/>
    <mergeCell ref="AU217:AV217"/>
    <mergeCell ref="AX217:AY217"/>
    <mergeCell ref="BA217:BB217"/>
    <mergeCell ref="BD217:BE217"/>
    <mergeCell ref="W218:X218"/>
    <mergeCell ref="Z218:AA218"/>
    <mergeCell ref="AC218:AD218"/>
    <mergeCell ref="AF218:AG218"/>
    <mergeCell ref="AI218:AJ218"/>
    <mergeCell ref="AL218:AM218"/>
    <mergeCell ref="AO218:AP218"/>
    <mergeCell ref="AR218:AS218"/>
    <mergeCell ref="AU218:AV218"/>
    <mergeCell ref="AX218:AY218"/>
    <mergeCell ref="BA218:BB218"/>
    <mergeCell ref="BD218:BE218"/>
    <mergeCell ref="L217:U217"/>
    <mergeCell ref="L218:U218"/>
    <mergeCell ref="W215:X215"/>
    <mergeCell ref="Z215:AA215"/>
    <mergeCell ref="AC215:AD215"/>
    <mergeCell ref="AF215:AG215"/>
    <mergeCell ref="AI215:AJ215"/>
    <mergeCell ref="AL215:AM215"/>
    <mergeCell ref="AO215:AP215"/>
    <mergeCell ref="AR215:AS215"/>
    <mergeCell ref="AU215:AV215"/>
    <mergeCell ref="AX215:AY215"/>
    <mergeCell ref="BA215:BB215"/>
    <mergeCell ref="BD215:BE215"/>
    <mergeCell ref="W216:X216"/>
    <mergeCell ref="Z216:AA216"/>
    <mergeCell ref="AC216:AD216"/>
    <mergeCell ref="AF216:AG216"/>
    <mergeCell ref="AI216:AJ216"/>
    <mergeCell ref="AL216:AM216"/>
    <mergeCell ref="AO216:AP216"/>
    <mergeCell ref="AR216:AS216"/>
    <mergeCell ref="AU216:AV216"/>
    <mergeCell ref="AX216:AY216"/>
    <mergeCell ref="BA216:BB216"/>
    <mergeCell ref="BD216:BE216"/>
    <mergeCell ref="L215:U215"/>
    <mergeCell ref="L216:U216"/>
    <mergeCell ref="W217:X217"/>
    <mergeCell ref="Z217:AA217"/>
    <mergeCell ref="AC217:AD217"/>
    <mergeCell ref="AF217:AG217"/>
    <mergeCell ref="AC213:AD213"/>
    <mergeCell ref="AF213:AG213"/>
    <mergeCell ref="AI213:AJ213"/>
    <mergeCell ref="AL213:AM213"/>
    <mergeCell ref="AO213:AP213"/>
    <mergeCell ref="AR213:AS213"/>
    <mergeCell ref="AU213:AV213"/>
    <mergeCell ref="AX213:AY213"/>
    <mergeCell ref="BA213:BB213"/>
    <mergeCell ref="BD213:BE213"/>
    <mergeCell ref="W214:X214"/>
    <mergeCell ref="Z214:AA214"/>
    <mergeCell ref="AC214:AD214"/>
    <mergeCell ref="AF214:AG214"/>
    <mergeCell ref="AI214:AJ214"/>
    <mergeCell ref="AL214:AM214"/>
    <mergeCell ref="AO214:AP214"/>
    <mergeCell ref="AR214:AS214"/>
    <mergeCell ref="AU214:AV214"/>
    <mergeCell ref="AX214:AY214"/>
    <mergeCell ref="BA214:BB214"/>
    <mergeCell ref="BD214:BE214"/>
    <mergeCell ref="L213:U213"/>
    <mergeCell ref="L214:U214"/>
    <mergeCell ref="A209:E209"/>
    <mergeCell ref="A210:BJ210"/>
    <mergeCell ref="W211:X211"/>
    <mergeCell ref="Z211:AA211"/>
    <mergeCell ref="AC211:AD211"/>
    <mergeCell ref="AF211:AG211"/>
    <mergeCell ref="AI211:AJ211"/>
    <mergeCell ref="AL211:AM211"/>
    <mergeCell ref="AO211:AP211"/>
    <mergeCell ref="AR211:AS211"/>
    <mergeCell ref="AU211:AV211"/>
    <mergeCell ref="AX211:AY211"/>
    <mergeCell ref="BA211:BB211"/>
    <mergeCell ref="BD211:BE211"/>
    <mergeCell ref="W212:X212"/>
    <mergeCell ref="Z212:AA212"/>
    <mergeCell ref="AC212:AD212"/>
    <mergeCell ref="AF212:AG212"/>
    <mergeCell ref="AI212:AJ212"/>
    <mergeCell ref="AL212:AM212"/>
    <mergeCell ref="AO212:AP212"/>
    <mergeCell ref="AR212:AS212"/>
    <mergeCell ref="AU212:AV212"/>
    <mergeCell ref="AX212:AY212"/>
    <mergeCell ref="BA212:BB212"/>
    <mergeCell ref="BD212:BE212"/>
    <mergeCell ref="L211:U211"/>
    <mergeCell ref="L212:U212"/>
    <mergeCell ref="W213:X213"/>
    <mergeCell ref="Z213:AA213"/>
    <mergeCell ref="AI207:AJ207"/>
    <mergeCell ref="AL207:AM207"/>
    <mergeCell ref="AO207:AP207"/>
    <mergeCell ref="AR207:AS207"/>
    <mergeCell ref="AU207:AV207"/>
    <mergeCell ref="AX207:AY207"/>
    <mergeCell ref="BA207:BB207"/>
    <mergeCell ref="BD207:BE207"/>
    <mergeCell ref="W208:X208"/>
    <mergeCell ref="Z208:AA208"/>
    <mergeCell ref="AC208:AD208"/>
    <mergeCell ref="AF208:AG208"/>
    <mergeCell ref="AI208:AJ208"/>
    <mergeCell ref="AL208:AM208"/>
    <mergeCell ref="AO208:AP208"/>
    <mergeCell ref="AR208:AS208"/>
    <mergeCell ref="AU208:AV208"/>
    <mergeCell ref="AX208:AY208"/>
    <mergeCell ref="BA208:BB208"/>
    <mergeCell ref="BD208:BE208"/>
    <mergeCell ref="L207:U207"/>
    <mergeCell ref="L208:U208"/>
    <mergeCell ref="W205:X205"/>
    <mergeCell ref="Z205:AA205"/>
    <mergeCell ref="AC205:AD205"/>
    <mergeCell ref="AF205:AG205"/>
    <mergeCell ref="AI205:AJ205"/>
    <mergeCell ref="AL205:AM205"/>
    <mergeCell ref="AO205:AP205"/>
    <mergeCell ref="AR205:AS205"/>
    <mergeCell ref="AU205:AV205"/>
    <mergeCell ref="AX205:AY205"/>
    <mergeCell ref="BA205:BB205"/>
    <mergeCell ref="BD205:BE205"/>
    <mergeCell ref="W206:X206"/>
    <mergeCell ref="Z206:AA206"/>
    <mergeCell ref="AC206:AD206"/>
    <mergeCell ref="AF206:AG206"/>
    <mergeCell ref="AI206:AJ206"/>
    <mergeCell ref="AL206:AM206"/>
    <mergeCell ref="AO206:AP206"/>
    <mergeCell ref="AR206:AS206"/>
    <mergeCell ref="AU206:AV206"/>
    <mergeCell ref="AX206:AY206"/>
    <mergeCell ref="BA206:BB206"/>
    <mergeCell ref="BD206:BE206"/>
    <mergeCell ref="L205:U205"/>
    <mergeCell ref="L206:U206"/>
    <mergeCell ref="W207:X207"/>
    <mergeCell ref="Z207:AA207"/>
    <mergeCell ref="AC207:AD207"/>
    <mergeCell ref="AF207:AG207"/>
    <mergeCell ref="AI203:AJ203"/>
    <mergeCell ref="AL203:AM203"/>
    <mergeCell ref="AO203:AP203"/>
    <mergeCell ref="AR203:AS203"/>
    <mergeCell ref="AU203:AV203"/>
    <mergeCell ref="AX203:AY203"/>
    <mergeCell ref="BA203:BB203"/>
    <mergeCell ref="BD203:BE203"/>
    <mergeCell ref="W204:X204"/>
    <mergeCell ref="Z204:AA204"/>
    <mergeCell ref="AC204:AD204"/>
    <mergeCell ref="AF204:AG204"/>
    <mergeCell ref="AI204:AJ204"/>
    <mergeCell ref="AL204:AM204"/>
    <mergeCell ref="AO204:AP204"/>
    <mergeCell ref="AR204:AS204"/>
    <mergeCell ref="AU204:AV204"/>
    <mergeCell ref="AX204:AY204"/>
    <mergeCell ref="BA204:BB204"/>
    <mergeCell ref="BD204:BE204"/>
    <mergeCell ref="L203:U203"/>
    <mergeCell ref="L204:U204"/>
    <mergeCell ref="W201:X201"/>
    <mergeCell ref="Z201:AA201"/>
    <mergeCell ref="AC201:AD201"/>
    <mergeCell ref="AF201:AG201"/>
    <mergeCell ref="AI201:AJ201"/>
    <mergeCell ref="AL201:AM201"/>
    <mergeCell ref="AO201:AP201"/>
    <mergeCell ref="AR201:AS201"/>
    <mergeCell ref="AU201:AV201"/>
    <mergeCell ref="AX201:AY201"/>
    <mergeCell ref="BA201:BB201"/>
    <mergeCell ref="BD201:BE201"/>
    <mergeCell ref="W202:X202"/>
    <mergeCell ref="Z202:AA202"/>
    <mergeCell ref="AC202:AD202"/>
    <mergeCell ref="AF202:AG202"/>
    <mergeCell ref="AI202:AJ202"/>
    <mergeCell ref="AL202:AM202"/>
    <mergeCell ref="AO202:AP202"/>
    <mergeCell ref="AR202:AS202"/>
    <mergeCell ref="AU202:AV202"/>
    <mergeCell ref="AX202:AY202"/>
    <mergeCell ref="BA202:BB202"/>
    <mergeCell ref="BD202:BE202"/>
    <mergeCell ref="L201:U201"/>
    <mergeCell ref="L202:U202"/>
    <mergeCell ref="W203:X203"/>
    <mergeCell ref="Z203:AA203"/>
    <mergeCell ref="AC203:AD203"/>
    <mergeCell ref="AF203:AG203"/>
    <mergeCell ref="AI199:AJ199"/>
    <mergeCell ref="AL199:AM199"/>
    <mergeCell ref="AO199:AP199"/>
    <mergeCell ref="AR199:AS199"/>
    <mergeCell ref="AU199:AV199"/>
    <mergeCell ref="AX199:AY199"/>
    <mergeCell ref="BA199:BB199"/>
    <mergeCell ref="BD199:BE199"/>
    <mergeCell ref="W200:X200"/>
    <mergeCell ref="Z200:AA200"/>
    <mergeCell ref="AC200:AD200"/>
    <mergeCell ref="AF200:AG200"/>
    <mergeCell ref="AI200:AJ200"/>
    <mergeCell ref="AL200:AM200"/>
    <mergeCell ref="AO200:AP200"/>
    <mergeCell ref="AR200:AS200"/>
    <mergeCell ref="AU200:AV200"/>
    <mergeCell ref="AX200:AY200"/>
    <mergeCell ref="BA200:BB200"/>
    <mergeCell ref="BD200:BE200"/>
    <mergeCell ref="L199:U199"/>
    <mergeCell ref="L200:U200"/>
    <mergeCell ref="W197:X197"/>
    <mergeCell ref="Z197:AA197"/>
    <mergeCell ref="AC197:AD197"/>
    <mergeCell ref="AF197:AG197"/>
    <mergeCell ref="AI197:AJ197"/>
    <mergeCell ref="AL197:AM197"/>
    <mergeCell ref="AO197:AP197"/>
    <mergeCell ref="AR197:AS197"/>
    <mergeCell ref="AU197:AV197"/>
    <mergeCell ref="AX197:AY197"/>
    <mergeCell ref="BA197:BB197"/>
    <mergeCell ref="BD197:BE197"/>
    <mergeCell ref="W198:X198"/>
    <mergeCell ref="Z198:AA198"/>
    <mergeCell ref="AC198:AD198"/>
    <mergeCell ref="AF198:AG198"/>
    <mergeCell ref="AI198:AJ198"/>
    <mergeCell ref="AL198:AM198"/>
    <mergeCell ref="AO198:AP198"/>
    <mergeCell ref="AR198:AS198"/>
    <mergeCell ref="AU198:AV198"/>
    <mergeCell ref="AX198:AY198"/>
    <mergeCell ref="BA198:BB198"/>
    <mergeCell ref="BD198:BE198"/>
    <mergeCell ref="L197:U197"/>
    <mergeCell ref="L198:U198"/>
    <mergeCell ref="W199:X199"/>
    <mergeCell ref="Z199:AA199"/>
    <mergeCell ref="AC199:AD199"/>
    <mergeCell ref="AF199:AG199"/>
    <mergeCell ref="AI195:AJ195"/>
    <mergeCell ref="AL195:AM195"/>
    <mergeCell ref="AO195:AP195"/>
    <mergeCell ref="AR195:AS195"/>
    <mergeCell ref="AU195:AV195"/>
    <mergeCell ref="AX195:AY195"/>
    <mergeCell ref="BA195:BB195"/>
    <mergeCell ref="BD195:BE195"/>
    <mergeCell ref="W196:X196"/>
    <mergeCell ref="Z196:AA196"/>
    <mergeCell ref="AC196:AD196"/>
    <mergeCell ref="AF196:AG196"/>
    <mergeCell ref="AI196:AJ196"/>
    <mergeCell ref="AL196:AM196"/>
    <mergeCell ref="AO196:AP196"/>
    <mergeCell ref="AR196:AS196"/>
    <mergeCell ref="AU196:AV196"/>
    <mergeCell ref="AX196:AY196"/>
    <mergeCell ref="BA196:BB196"/>
    <mergeCell ref="BD196:BE196"/>
    <mergeCell ref="L195:U195"/>
    <mergeCell ref="L196:U196"/>
    <mergeCell ref="W193:X193"/>
    <mergeCell ref="Z193:AA193"/>
    <mergeCell ref="AC193:AD193"/>
    <mergeCell ref="AF193:AG193"/>
    <mergeCell ref="AI193:AJ193"/>
    <mergeCell ref="AL193:AM193"/>
    <mergeCell ref="AO193:AP193"/>
    <mergeCell ref="AR193:AS193"/>
    <mergeCell ref="AU193:AV193"/>
    <mergeCell ref="AX193:AY193"/>
    <mergeCell ref="BA193:BB193"/>
    <mergeCell ref="BD193:BE193"/>
    <mergeCell ref="W194:X194"/>
    <mergeCell ref="Z194:AA194"/>
    <mergeCell ref="AC194:AD194"/>
    <mergeCell ref="AF194:AG194"/>
    <mergeCell ref="AI194:AJ194"/>
    <mergeCell ref="AL194:AM194"/>
    <mergeCell ref="AO194:AP194"/>
    <mergeCell ref="AR194:AS194"/>
    <mergeCell ref="AU194:AV194"/>
    <mergeCell ref="AX194:AY194"/>
    <mergeCell ref="BA194:BB194"/>
    <mergeCell ref="BD194:BE194"/>
    <mergeCell ref="L193:U193"/>
    <mergeCell ref="L194:U194"/>
    <mergeCell ref="W195:X195"/>
    <mergeCell ref="Z195:AA195"/>
    <mergeCell ref="AC195:AD195"/>
    <mergeCell ref="AF195:AG195"/>
    <mergeCell ref="AI191:AJ191"/>
    <mergeCell ref="AL191:AM191"/>
    <mergeCell ref="AO191:AP191"/>
    <mergeCell ref="AR191:AS191"/>
    <mergeCell ref="AU191:AV191"/>
    <mergeCell ref="AX191:AY191"/>
    <mergeCell ref="BA191:BB191"/>
    <mergeCell ref="BD191:BE191"/>
    <mergeCell ref="W192:X192"/>
    <mergeCell ref="Z192:AA192"/>
    <mergeCell ref="AC192:AD192"/>
    <mergeCell ref="AF192:AG192"/>
    <mergeCell ref="AI192:AJ192"/>
    <mergeCell ref="AL192:AM192"/>
    <mergeCell ref="AO192:AP192"/>
    <mergeCell ref="AR192:AS192"/>
    <mergeCell ref="AU192:AV192"/>
    <mergeCell ref="AX192:AY192"/>
    <mergeCell ref="BA192:BB192"/>
    <mergeCell ref="BD192:BE192"/>
    <mergeCell ref="L191:U191"/>
    <mergeCell ref="L192:U192"/>
    <mergeCell ref="W189:X189"/>
    <mergeCell ref="Z189:AA189"/>
    <mergeCell ref="AC189:AD189"/>
    <mergeCell ref="AF189:AG189"/>
    <mergeCell ref="AI189:AJ189"/>
    <mergeCell ref="AL189:AM189"/>
    <mergeCell ref="AO189:AP189"/>
    <mergeCell ref="AR189:AS189"/>
    <mergeCell ref="AU189:AV189"/>
    <mergeCell ref="AX189:AY189"/>
    <mergeCell ref="BA189:BB189"/>
    <mergeCell ref="BD189:BE189"/>
    <mergeCell ref="W190:X190"/>
    <mergeCell ref="Z190:AA190"/>
    <mergeCell ref="AC190:AD190"/>
    <mergeCell ref="AF190:AG190"/>
    <mergeCell ref="AI190:AJ190"/>
    <mergeCell ref="AL190:AM190"/>
    <mergeCell ref="AO190:AP190"/>
    <mergeCell ref="AR190:AS190"/>
    <mergeCell ref="AU190:AV190"/>
    <mergeCell ref="AX190:AY190"/>
    <mergeCell ref="BA190:BB190"/>
    <mergeCell ref="BD190:BE190"/>
    <mergeCell ref="L189:U189"/>
    <mergeCell ref="L190:U190"/>
    <mergeCell ref="W191:X191"/>
    <mergeCell ref="Z191:AA191"/>
    <mergeCell ref="AC191:AD191"/>
    <mergeCell ref="AF191:AG191"/>
    <mergeCell ref="AI187:AJ187"/>
    <mergeCell ref="AL187:AM187"/>
    <mergeCell ref="AO187:AP187"/>
    <mergeCell ref="AR187:AS187"/>
    <mergeCell ref="AU187:AV187"/>
    <mergeCell ref="AX187:AY187"/>
    <mergeCell ref="BA187:BB187"/>
    <mergeCell ref="BD187:BE187"/>
    <mergeCell ref="W188:X188"/>
    <mergeCell ref="Z188:AA188"/>
    <mergeCell ref="AC188:AD188"/>
    <mergeCell ref="AF188:AG188"/>
    <mergeCell ref="AI188:AJ188"/>
    <mergeCell ref="AL188:AM188"/>
    <mergeCell ref="AO188:AP188"/>
    <mergeCell ref="AR188:AS188"/>
    <mergeCell ref="AU188:AV188"/>
    <mergeCell ref="AX188:AY188"/>
    <mergeCell ref="BA188:BB188"/>
    <mergeCell ref="BD188:BE188"/>
    <mergeCell ref="L188:U188"/>
    <mergeCell ref="L187:U187"/>
    <mergeCell ref="L178:S178"/>
    <mergeCell ref="W178:X178"/>
    <mergeCell ref="Z178:AA178"/>
    <mergeCell ref="AC178:AD178"/>
    <mergeCell ref="AF178:AG178"/>
    <mergeCell ref="AI178:AJ178"/>
    <mergeCell ref="AL178:AM178"/>
    <mergeCell ref="AO178:AP178"/>
    <mergeCell ref="AR178:AS178"/>
    <mergeCell ref="AU178:AV178"/>
    <mergeCell ref="AX178:AY178"/>
    <mergeCell ref="BA178:BB178"/>
    <mergeCell ref="BD178:BE178"/>
    <mergeCell ref="L179:S179"/>
    <mergeCell ref="W179:X179"/>
    <mergeCell ref="Z179:AA179"/>
    <mergeCell ref="AC179:AD179"/>
    <mergeCell ref="AF179:AG179"/>
    <mergeCell ref="AI179:AJ179"/>
    <mergeCell ref="AL179:AM179"/>
    <mergeCell ref="AO179:AP179"/>
    <mergeCell ref="AR179:AS179"/>
    <mergeCell ref="AU179:AV179"/>
    <mergeCell ref="AX179:AY179"/>
    <mergeCell ref="BA179:BB179"/>
    <mergeCell ref="BD179:BE179"/>
    <mergeCell ref="W187:X187"/>
    <mergeCell ref="Z187:AA187"/>
    <mergeCell ref="AC187:AD187"/>
    <mergeCell ref="AF187:AG187"/>
    <mergeCell ref="L176:S176"/>
    <mergeCell ref="W176:X176"/>
    <mergeCell ref="Z176:AA176"/>
    <mergeCell ref="AC176:AD176"/>
    <mergeCell ref="AF176:AG176"/>
    <mergeCell ref="AI176:AJ176"/>
    <mergeCell ref="AL176:AM176"/>
    <mergeCell ref="AO176:AP176"/>
    <mergeCell ref="AR176:AS176"/>
    <mergeCell ref="AU176:AV176"/>
    <mergeCell ref="AX176:AY176"/>
    <mergeCell ref="BA176:BB176"/>
    <mergeCell ref="BD176:BE176"/>
    <mergeCell ref="L177:S177"/>
    <mergeCell ref="W177:X177"/>
    <mergeCell ref="Z177:AA177"/>
    <mergeCell ref="AC177:AD177"/>
    <mergeCell ref="AF177:AG177"/>
    <mergeCell ref="AI177:AJ177"/>
    <mergeCell ref="AL177:AM177"/>
    <mergeCell ref="AO177:AP177"/>
    <mergeCell ref="AR177:AS177"/>
    <mergeCell ref="AU177:AV177"/>
    <mergeCell ref="AX177:AY177"/>
    <mergeCell ref="BA177:BB177"/>
    <mergeCell ref="BD177:BE177"/>
    <mergeCell ref="L174:S174"/>
    <mergeCell ref="W174:X174"/>
    <mergeCell ref="Z174:AA174"/>
    <mergeCell ref="AC174:AD174"/>
    <mergeCell ref="AF174:AG174"/>
    <mergeCell ref="AI174:AJ174"/>
    <mergeCell ref="AL174:AM174"/>
    <mergeCell ref="AO174:AP174"/>
    <mergeCell ref="AR174:AS174"/>
    <mergeCell ref="AU174:AV174"/>
    <mergeCell ref="AX174:AY174"/>
    <mergeCell ref="BA174:BB174"/>
    <mergeCell ref="BD174:BE174"/>
    <mergeCell ref="L175:S175"/>
    <mergeCell ref="W175:X175"/>
    <mergeCell ref="Z175:AA175"/>
    <mergeCell ref="AC175:AD175"/>
    <mergeCell ref="AF175:AG175"/>
    <mergeCell ref="AI175:AJ175"/>
    <mergeCell ref="AL175:AM175"/>
    <mergeCell ref="AO175:AP175"/>
    <mergeCell ref="AR175:AS175"/>
    <mergeCell ref="AU175:AV175"/>
    <mergeCell ref="AX175:AY175"/>
    <mergeCell ref="BA175:BB175"/>
    <mergeCell ref="BD175:BE175"/>
    <mergeCell ref="L172:S172"/>
    <mergeCell ref="W172:X172"/>
    <mergeCell ref="Z172:AA172"/>
    <mergeCell ref="AC172:AD172"/>
    <mergeCell ref="AF172:AG172"/>
    <mergeCell ref="AI172:AJ172"/>
    <mergeCell ref="AL172:AM172"/>
    <mergeCell ref="AO172:AP172"/>
    <mergeCell ref="AR172:AS172"/>
    <mergeCell ref="AU172:AV172"/>
    <mergeCell ref="AX172:AY172"/>
    <mergeCell ref="BA172:BB172"/>
    <mergeCell ref="BD172:BE172"/>
    <mergeCell ref="L173:S173"/>
    <mergeCell ref="W173:X173"/>
    <mergeCell ref="Z173:AA173"/>
    <mergeCell ref="AC173:AD173"/>
    <mergeCell ref="AF173:AG173"/>
    <mergeCell ref="AI173:AJ173"/>
    <mergeCell ref="AL173:AM173"/>
    <mergeCell ref="AO173:AP173"/>
    <mergeCell ref="AR173:AS173"/>
    <mergeCell ref="AU173:AV173"/>
    <mergeCell ref="AX173:AY173"/>
    <mergeCell ref="BA173:BB173"/>
    <mergeCell ref="BD173:BE173"/>
    <mergeCell ref="L170:S170"/>
    <mergeCell ref="W170:X170"/>
    <mergeCell ref="Z170:AA170"/>
    <mergeCell ref="AC170:AD170"/>
    <mergeCell ref="AF170:AG170"/>
    <mergeCell ref="AI170:AJ170"/>
    <mergeCell ref="AL170:AM170"/>
    <mergeCell ref="AO170:AP170"/>
    <mergeCell ref="AR170:AS170"/>
    <mergeCell ref="AU170:AV170"/>
    <mergeCell ref="AX170:AY170"/>
    <mergeCell ref="BA170:BB170"/>
    <mergeCell ref="BD170:BE170"/>
    <mergeCell ref="L171:S171"/>
    <mergeCell ref="W171:X171"/>
    <mergeCell ref="Z171:AA171"/>
    <mergeCell ref="AC171:AD171"/>
    <mergeCell ref="AF171:AG171"/>
    <mergeCell ref="AI171:AJ171"/>
    <mergeCell ref="AL171:AM171"/>
    <mergeCell ref="AO171:AP171"/>
    <mergeCell ref="AR171:AS171"/>
    <mergeCell ref="AU171:AV171"/>
    <mergeCell ref="AX171:AY171"/>
    <mergeCell ref="BA171:BB171"/>
    <mergeCell ref="BD171:BE171"/>
    <mergeCell ref="L168:S168"/>
    <mergeCell ref="W168:X168"/>
    <mergeCell ref="Z168:AA168"/>
    <mergeCell ref="AC168:AD168"/>
    <mergeCell ref="AF168:AG168"/>
    <mergeCell ref="AI168:AJ168"/>
    <mergeCell ref="AL168:AM168"/>
    <mergeCell ref="AO168:AP168"/>
    <mergeCell ref="AR168:AS168"/>
    <mergeCell ref="AU168:AV168"/>
    <mergeCell ref="AX168:AY168"/>
    <mergeCell ref="BA168:BB168"/>
    <mergeCell ref="BD168:BE168"/>
    <mergeCell ref="L169:S169"/>
    <mergeCell ref="W169:X169"/>
    <mergeCell ref="Z169:AA169"/>
    <mergeCell ref="AC169:AD169"/>
    <mergeCell ref="AF169:AG169"/>
    <mergeCell ref="AI169:AJ169"/>
    <mergeCell ref="AL169:AM169"/>
    <mergeCell ref="AO169:AP169"/>
    <mergeCell ref="AR169:AS169"/>
    <mergeCell ref="AU169:AV169"/>
    <mergeCell ref="AX169:AY169"/>
    <mergeCell ref="BA169:BB169"/>
    <mergeCell ref="BD169:BE169"/>
    <mergeCell ref="L166:S166"/>
    <mergeCell ref="W166:X166"/>
    <mergeCell ref="Z166:AA166"/>
    <mergeCell ref="AC166:AD166"/>
    <mergeCell ref="AF166:AG166"/>
    <mergeCell ref="AI166:AJ166"/>
    <mergeCell ref="AL166:AM166"/>
    <mergeCell ref="AO166:AP166"/>
    <mergeCell ref="AR166:AS166"/>
    <mergeCell ref="AU166:AV166"/>
    <mergeCell ref="AX166:AY166"/>
    <mergeCell ref="BA166:BB166"/>
    <mergeCell ref="BD166:BE166"/>
    <mergeCell ref="L167:S167"/>
    <mergeCell ref="W167:X167"/>
    <mergeCell ref="Z167:AA167"/>
    <mergeCell ref="AC167:AD167"/>
    <mergeCell ref="AF167:AG167"/>
    <mergeCell ref="AI167:AJ167"/>
    <mergeCell ref="AL167:AM167"/>
    <mergeCell ref="AO167:AP167"/>
    <mergeCell ref="AR167:AS167"/>
    <mergeCell ref="AU167:AV167"/>
    <mergeCell ref="AX167:AY167"/>
    <mergeCell ref="BA167:BB167"/>
    <mergeCell ref="BD167:BE167"/>
    <mergeCell ref="L164:S164"/>
    <mergeCell ref="W164:X164"/>
    <mergeCell ref="Z164:AA164"/>
    <mergeCell ref="AC164:AD164"/>
    <mergeCell ref="AF164:AG164"/>
    <mergeCell ref="AI164:AJ164"/>
    <mergeCell ref="AL164:AM164"/>
    <mergeCell ref="AO164:AP164"/>
    <mergeCell ref="AR164:AS164"/>
    <mergeCell ref="AU164:AV164"/>
    <mergeCell ref="AX164:AY164"/>
    <mergeCell ref="BA164:BB164"/>
    <mergeCell ref="BD164:BE164"/>
    <mergeCell ref="L165:S165"/>
    <mergeCell ref="W165:X165"/>
    <mergeCell ref="Z165:AA165"/>
    <mergeCell ref="AC165:AD165"/>
    <mergeCell ref="AF165:AG165"/>
    <mergeCell ref="AI165:AJ165"/>
    <mergeCell ref="AL165:AM165"/>
    <mergeCell ref="AO165:AP165"/>
    <mergeCell ref="AR165:AS165"/>
    <mergeCell ref="AU165:AV165"/>
    <mergeCell ref="AX165:AY165"/>
    <mergeCell ref="BA165:BB165"/>
    <mergeCell ref="BD165:BE165"/>
    <mergeCell ref="L162:S162"/>
    <mergeCell ref="W162:X162"/>
    <mergeCell ref="Z162:AA162"/>
    <mergeCell ref="AC162:AD162"/>
    <mergeCell ref="AF162:AG162"/>
    <mergeCell ref="AI162:AJ162"/>
    <mergeCell ref="AL162:AM162"/>
    <mergeCell ref="AO162:AP162"/>
    <mergeCell ref="AR162:AS162"/>
    <mergeCell ref="AU162:AV162"/>
    <mergeCell ref="AX162:AY162"/>
    <mergeCell ref="BA162:BB162"/>
    <mergeCell ref="BD162:BE162"/>
    <mergeCell ref="L163:S163"/>
    <mergeCell ref="W163:X163"/>
    <mergeCell ref="Z163:AA163"/>
    <mergeCell ref="AC163:AD163"/>
    <mergeCell ref="AF163:AG163"/>
    <mergeCell ref="AI163:AJ163"/>
    <mergeCell ref="AL163:AM163"/>
    <mergeCell ref="AO163:AP163"/>
    <mergeCell ref="AR163:AS163"/>
    <mergeCell ref="AU163:AV163"/>
    <mergeCell ref="AX163:AY163"/>
    <mergeCell ref="BA163:BB163"/>
    <mergeCell ref="BD163:BE163"/>
    <mergeCell ref="L160:S160"/>
    <mergeCell ref="W160:X160"/>
    <mergeCell ref="Z160:AA160"/>
    <mergeCell ref="AC160:AD160"/>
    <mergeCell ref="AF160:AG160"/>
    <mergeCell ref="AI160:AJ160"/>
    <mergeCell ref="AL160:AM160"/>
    <mergeCell ref="AO160:AP160"/>
    <mergeCell ref="AR160:AS160"/>
    <mergeCell ref="AU160:AV160"/>
    <mergeCell ref="AX160:AY160"/>
    <mergeCell ref="BA160:BB160"/>
    <mergeCell ref="BD160:BE160"/>
    <mergeCell ref="L161:S161"/>
    <mergeCell ref="W161:X161"/>
    <mergeCell ref="Z161:AA161"/>
    <mergeCell ref="AC161:AD161"/>
    <mergeCell ref="AF161:AG161"/>
    <mergeCell ref="AI161:AJ161"/>
    <mergeCell ref="AL161:AM161"/>
    <mergeCell ref="AO161:AP161"/>
    <mergeCell ref="AR161:AS161"/>
    <mergeCell ref="AU161:AV161"/>
    <mergeCell ref="AX161:AY161"/>
    <mergeCell ref="BA161:BB161"/>
    <mergeCell ref="BD161:BE161"/>
    <mergeCell ref="L158:S158"/>
    <mergeCell ref="W158:X158"/>
    <mergeCell ref="Z158:AA158"/>
    <mergeCell ref="AC158:AD158"/>
    <mergeCell ref="AF158:AG158"/>
    <mergeCell ref="AI158:AJ158"/>
    <mergeCell ref="AL158:AM158"/>
    <mergeCell ref="AO158:AP158"/>
    <mergeCell ref="AR158:AS158"/>
    <mergeCell ref="AU158:AV158"/>
    <mergeCell ref="AX158:AY158"/>
    <mergeCell ref="BA158:BB158"/>
    <mergeCell ref="BD158:BE158"/>
    <mergeCell ref="L159:S159"/>
    <mergeCell ref="W159:X159"/>
    <mergeCell ref="Z159:AA159"/>
    <mergeCell ref="AC159:AD159"/>
    <mergeCell ref="AF159:AG159"/>
    <mergeCell ref="AI159:AJ159"/>
    <mergeCell ref="AL159:AM159"/>
    <mergeCell ref="AO159:AP159"/>
    <mergeCell ref="AR159:AS159"/>
    <mergeCell ref="AU159:AV159"/>
    <mergeCell ref="AX159:AY159"/>
    <mergeCell ref="BA159:BB159"/>
    <mergeCell ref="BD159:BE159"/>
    <mergeCell ref="L156:S156"/>
    <mergeCell ref="W156:X156"/>
    <mergeCell ref="Z156:AA156"/>
    <mergeCell ref="AC156:AD156"/>
    <mergeCell ref="AF156:AG156"/>
    <mergeCell ref="AI156:AJ156"/>
    <mergeCell ref="AL156:AM156"/>
    <mergeCell ref="AO156:AP156"/>
    <mergeCell ref="AR156:AS156"/>
    <mergeCell ref="AU156:AV156"/>
    <mergeCell ref="AX156:AY156"/>
    <mergeCell ref="BA156:BB156"/>
    <mergeCell ref="BD156:BE156"/>
    <mergeCell ref="L157:S157"/>
    <mergeCell ref="W157:X157"/>
    <mergeCell ref="Z157:AA157"/>
    <mergeCell ref="AC157:AD157"/>
    <mergeCell ref="AF157:AG157"/>
    <mergeCell ref="AI157:AJ157"/>
    <mergeCell ref="AL157:AM157"/>
    <mergeCell ref="AO157:AP157"/>
    <mergeCell ref="AR157:AS157"/>
    <mergeCell ref="AU157:AV157"/>
    <mergeCell ref="AX157:AY157"/>
    <mergeCell ref="BA157:BB157"/>
    <mergeCell ref="BD157:BE157"/>
    <mergeCell ref="L154:S154"/>
    <mergeCell ref="W154:X154"/>
    <mergeCell ref="Z154:AA154"/>
    <mergeCell ref="AC154:AD154"/>
    <mergeCell ref="AF154:AG154"/>
    <mergeCell ref="AI154:AJ154"/>
    <mergeCell ref="AL154:AM154"/>
    <mergeCell ref="AO154:AP154"/>
    <mergeCell ref="AR154:AS154"/>
    <mergeCell ref="AU154:AV154"/>
    <mergeCell ref="AX154:AY154"/>
    <mergeCell ref="BA154:BB154"/>
    <mergeCell ref="BD154:BE154"/>
    <mergeCell ref="L155:S155"/>
    <mergeCell ref="W155:X155"/>
    <mergeCell ref="Z155:AA155"/>
    <mergeCell ref="AC155:AD155"/>
    <mergeCell ref="AF155:AG155"/>
    <mergeCell ref="AI155:AJ155"/>
    <mergeCell ref="AL155:AM155"/>
    <mergeCell ref="AO155:AP155"/>
    <mergeCell ref="AR155:AS155"/>
    <mergeCell ref="AU155:AV155"/>
    <mergeCell ref="AX155:AY155"/>
    <mergeCell ref="BA155:BB155"/>
    <mergeCell ref="BD155:BE155"/>
    <mergeCell ref="L152:S152"/>
    <mergeCell ref="W152:X152"/>
    <mergeCell ref="Z152:AA152"/>
    <mergeCell ref="AC152:AD152"/>
    <mergeCell ref="AF152:AG152"/>
    <mergeCell ref="AI152:AJ152"/>
    <mergeCell ref="AL152:AM152"/>
    <mergeCell ref="AO152:AP152"/>
    <mergeCell ref="AR152:AS152"/>
    <mergeCell ref="AU152:AV152"/>
    <mergeCell ref="AX152:AY152"/>
    <mergeCell ref="BA152:BB152"/>
    <mergeCell ref="BD152:BE152"/>
    <mergeCell ref="L153:S153"/>
    <mergeCell ref="W153:X153"/>
    <mergeCell ref="Z153:AA153"/>
    <mergeCell ref="AC153:AD153"/>
    <mergeCell ref="AF153:AG153"/>
    <mergeCell ref="AI153:AJ153"/>
    <mergeCell ref="AL153:AM153"/>
    <mergeCell ref="AO153:AP153"/>
    <mergeCell ref="AR153:AS153"/>
    <mergeCell ref="AU153:AV153"/>
    <mergeCell ref="AX153:AY153"/>
    <mergeCell ref="BA153:BB153"/>
    <mergeCell ref="BD153:BE153"/>
    <mergeCell ref="L150:S150"/>
    <mergeCell ref="W150:X150"/>
    <mergeCell ref="Z150:AA150"/>
    <mergeCell ref="AC150:AD150"/>
    <mergeCell ref="AF150:AG150"/>
    <mergeCell ref="AI150:AJ150"/>
    <mergeCell ref="AL150:AM150"/>
    <mergeCell ref="AO150:AP150"/>
    <mergeCell ref="AR150:AS150"/>
    <mergeCell ref="AU150:AV150"/>
    <mergeCell ref="AX150:AY150"/>
    <mergeCell ref="BA150:BB150"/>
    <mergeCell ref="BD150:BE150"/>
    <mergeCell ref="L151:S151"/>
    <mergeCell ref="W151:X151"/>
    <mergeCell ref="Z151:AA151"/>
    <mergeCell ref="AC151:AD151"/>
    <mergeCell ref="AF151:AG151"/>
    <mergeCell ref="AI151:AJ151"/>
    <mergeCell ref="AL151:AM151"/>
    <mergeCell ref="AO151:AP151"/>
    <mergeCell ref="AR151:AS151"/>
    <mergeCell ref="AU151:AV151"/>
    <mergeCell ref="AX151:AY151"/>
    <mergeCell ref="BA151:BB151"/>
    <mergeCell ref="BD151:BE151"/>
    <mergeCell ref="L148:S148"/>
    <mergeCell ref="W148:X148"/>
    <mergeCell ref="Z148:AA148"/>
    <mergeCell ref="AC148:AD148"/>
    <mergeCell ref="AF148:AG148"/>
    <mergeCell ref="AI148:AJ148"/>
    <mergeCell ref="AL148:AM148"/>
    <mergeCell ref="AO148:AP148"/>
    <mergeCell ref="AR148:AS148"/>
    <mergeCell ref="AU148:AV148"/>
    <mergeCell ref="AX148:AY148"/>
    <mergeCell ref="BA148:BB148"/>
    <mergeCell ref="BD148:BE148"/>
    <mergeCell ref="L149:S149"/>
    <mergeCell ref="W149:X149"/>
    <mergeCell ref="Z149:AA149"/>
    <mergeCell ref="AC149:AD149"/>
    <mergeCell ref="AF149:AG149"/>
    <mergeCell ref="AI149:AJ149"/>
    <mergeCell ref="AL149:AM149"/>
    <mergeCell ref="AO149:AP149"/>
    <mergeCell ref="AR149:AS149"/>
    <mergeCell ref="AU149:AV149"/>
    <mergeCell ref="AX149:AY149"/>
    <mergeCell ref="BA149:BB149"/>
    <mergeCell ref="BD149:BE149"/>
    <mergeCell ref="L146:S146"/>
    <mergeCell ref="W146:X146"/>
    <mergeCell ref="Z146:AA146"/>
    <mergeCell ref="AC146:AD146"/>
    <mergeCell ref="AF146:AG146"/>
    <mergeCell ref="AI146:AJ146"/>
    <mergeCell ref="AL146:AM146"/>
    <mergeCell ref="AO146:AP146"/>
    <mergeCell ref="AR146:AS146"/>
    <mergeCell ref="AU146:AV146"/>
    <mergeCell ref="AX146:AY146"/>
    <mergeCell ref="BA146:BB146"/>
    <mergeCell ref="BD146:BE146"/>
    <mergeCell ref="L147:S147"/>
    <mergeCell ref="W147:X147"/>
    <mergeCell ref="Z147:AA147"/>
    <mergeCell ref="AC147:AD147"/>
    <mergeCell ref="AF147:AG147"/>
    <mergeCell ref="AI147:AJ147"/>
    <mergeCell ref="AL147:AM147"/>
    <mergeCell ref="AO147:AP147"/>
    <mergeCell ref="AR147:AS147"/>
    <mergeCell ref="AU147:AV147"/>
    <mergeCell ref="AX147:AY147"/>
    <mergeCell ref="BA147:BB147"/>
    <mergeCell ref="BD147:BE147"/>
    <mergeCell ref="L144:S144"/>
    <mergeCell ref="W144:X144"/>
    <mergeCell ref="Z144:AA144"/>
    <mergeCell ref="AC144:AD144"/>
    <mergeCell ref="AF144:AG144"/>
    <mergeCell ref="AI144:AJ144"/>
    <mergeCell ref="AL144:AM144"/>
    <mergeCell ref="AO144:AP144"/>
    <mergeCell ref="AR144:AS144"/>
    <mergeCell ref="AU144:AV144"/>
    <mergeCell ref="AX144:AY144"/>
    <mergeCell ref="BA144:BB144"/>
    <mergeCell ref="BD144:BE144"/>
    <mergeCell ref="L145:S145"/>
    <mergeCell ref="W145:X145"/>
    <mergeCell ref="Z145:AA145"/>
    <mergeCell ref="AC145:AD145"/>
    <mergeCell ref="AF145:AG145"/>
    <mergeCell ref="AI145:AJ145"/>
    <mergeCell ref="AL145:AM145"/>
    <mergeCell ref="AO145:AP145"/>
    <mergeCell ref="AR145:AS145"/>
    <mergeCell ref="AU145:AV145"/>
    <mergeCell ref="AX145:AY145"/>
    <mergeCell ref="BA145:BB145"/>
    <mergeCell ref="BD145:BE145"/>
    <mergeCell ref="L142:S142"/>
    <mergeCell ref="W142:X142"/>
    <mergeCell ref="Z142:AA142"/>
    <mergeCell ref="AC142:AD142"/>
    <mergeCell ref="AF142:AG142"/>
    <mergeCell ref="AI142:AJ142"/>
    <mergeCell ref="AL142:AM142"/>
    <mergeCell ref="AO142:AP142"/>
    <mergeCell ref="AR142:AS142"/>
    <mergeCell ref="AU142:AV142"/>
    <mergeCell ref="AX142:AY142"/>
    <mergeCell ref="BA142:BB142"/>
    <mergeCell ref="BD142:BE142"/>
    <mergeCell ref="L143:S143"/>
    <mergeCell ref="W143:X143"/>
    <mergeCell ref="Z143:AA143"/>
    <mergeCell ref="AC143:AD143"/>
    <mergeCell ref="AF143:AG143"/>
    <mergeCell ref="AI143:AJ143"/>
    <mergeCell ref="AL143:AM143"/>
    <mergeCell ref="AO143:AP143"/>
    <mergeCell ref="AR143:AS143"/>
    <mergeCell ref="AU143:AV143"/>
    <mergeCell ref="AX143:AY143"/>
    <mergeCell ref="BA143:BB143"/>
    <mergeCell ref="BD143:BE143"/>
    <mergeCell ref="AI139:AJ139"/>
    <mergeCell ref="AL139:AM139"/>
    <mergeCell ref="AO139:AP139"/>
    <mergeCell ref="AR139:AS139"/>
    <mergeCell ref="AU139:AV139"/>
    <mergeCell ref="AX139:AY139"/>
    <mergeCell ref="BA139:BB139"/>
    <mergeCell ref="BD139:BE139"/>
    <mergeCell ref="W140:X140"/>
    <mergeCell ref="Z140:AA140"/>
    <mergeCell ref="AC140:AD140"/>
    <mergeCell ref="AF140:AG140"/>
    <mergeCell ref="AI140:AJ140"/>
    <mergeCell ref="AL140:AM140"/>
    <mergeCell ref="AO140:AP140"/>
    <mergeCell ref="AR140:AS140"/>
    <mergeCell ref="AU140:AV140"/>
    <mergeCell ref="AX140:AY140"/>
    <mergeCell ref="BA140:BB140"/>
    <mergeCell ref="BD140:BE140"/>
    <mergeCell ref="L139:U139"/>
    <mergeCell ref="L140:U140"/>
    <mergeCell ref="W137:X137"/>
    <mergeCell ref="Z137:AA137"/>
    <mergeCell ref="AC137:AD137"/>
    <mergeCell ref="AF137:AG137"/>
    <mergeCell ref="AI137:AJ137"/>
    <mergeCell ref="AL137:AM137"/>
    <mergeCell ref="AO137:AP137"/>
    <mergeCell ref="AR137:AS137"/>
    <mergeCell ref="AU137:AV137"/>
    <mergeCell ref="AX137:AY137"/>
    <mergeCell ref="BA137:BB137"/>
    <mergeCell ref="BD137:BE137"/>
    <mergeCell ref="W138:X138"/>
    <mergeCell ref="Z138:AA138"/>
    <mergeCell ref="AC138:AD138"/>
    <mergeCell ref="AF138:AG138"/>
    <mergeCell ref="AI138:AJ138"/>
    <mergeCell ref="AL138:AM138"/>
    <mergeCell ref="AO138:AP138"/>
    <mergeCell ref="AR138:AS138"/>
    <mergeCell ref="AU138:AV138"/>
    <mergeCell ref="AX138:AY138"/>
    <mergeCell ref="BA138:BB138"/>
    <mergeCell ref="BD138:BE138"/>
    <mergeCell ref="L137:U137"/>
    <mergeCell ref="L138:U138"/>
    <mergeCell ref="W139:X139"/>
    <mergeCell ref="Z139:AA139"/>
    <mergeCell ref="AC139:AD139"/>
    <mergeCell ref="AF139:AG139"/>
    <mergeCell ref="AI135:AJ135"/>
    <mergeCell ref="AL135:AM135"/>
    <mergeCell ref="AO135:AP135"/>
    <mergeCell ref="AR135:AS135"/>
    <mergeCell ref="AU135:AV135"/>
    <mergeCell ref="AX135:AY135"/>
    <mergeCell ref="BA135:BB135"/>
    <mergeCell ref="BD135:BE135"/>
    <mergeCell ref="W136:X136"/>
    <mergeCell ref="Z136:AA136"/>
    <mergeCell ref="AC136:AD136"/>
    <mergeCell ref="AF136:AG136"/>
    <mergeCell ref="AI136:AJ136"/>
    <mergeCell ref="AL136:AM136"/>
    <mergeCell ref="AO136:AP136"/>
    <mergeCell ref="AR136:AS136"/>
    <mergeCell ref="AU136:AV136"/>
    <mergeCell ref="AX136:AY136"/>
    <mergeCell ref="BA136:BB136"/>
    <mergeCell ref="BD136:BE136"/>
    <mergeCell ref="L135:U135"/>
    <mergeCell ref="L136:U136"/>
    <mergeCell ref="W130:X130"/>
    <mergeCell ref="Z130:AA130"/>
    <mergeCell ref="AC130:AD130"/>
    <mergeCell ref="AF130:AG130"/>
    <mergeCell ref="AI130:AJ130"/>
    <mergeCell ref="AL130:AM130"/>
    <mergeCell ref="AO130:AP130"/>
    <mergeCell ref="AR130:AS130"/>
    <mergeCell ref="AU130:AV130"/>
    <mergeCell ref="AX130:AY130"/>
    <mergeCell ref="BA130:BB130"/>
    <mergeCell ref="BD130:BE130"/>
    <mergeCell ref="W131:X131"/>
    <mergeCell ref="Z131:AA131"/>
    <mergeCell ref="AC131:AD131"/>
    <mergeCell ref="AF131:AG131"/>
    <mergeCell ref="AI131:AJ131"/>
    <mergeCell ref="AL131:AM131"/>
    <mergeCell ref="AO131:AP131"/>
    <mergeCell ref="AR131:AS131"/>
    <mergeCell ref="AU131:AV131"/>
    <mergeCell ref="AX131:AY131"/>
    <mergeCell ref="BA131:BB131"/>
    <mergeCell ref="BD131:BE131"/>
    <mergeCell ref="L130:U130"/>
    <mergeCell ref="L131:U131"/>
    <mergeCell ref="W135:X135"/>
    <mergeCell ref="Z135:AA135"/>
    <mergeCell ref="AC135:AD135"/>
    <mergeCell ref="AF135:AG135"/>
    <mergeCell ref="AI128:AJ128"/>
    <mergeCell ref="AL128:AM128"/>
    <mergeCell ref="AO128:AP128"/>
    <mergeCell ref="AR128:AS128"/>
    <mergeCell ref="AU128:AV128"/>
    <mergeCell ref="AX128:AY128"/>
    <mergeCell ref="BA128:BB128"/>
    <mergeCell ref="BD128:BE128"/>
    <mergeCell ref="W129:X129"/>
    <mergeCell ref="Z129:AA129"/>
    <mergeCell ref="AC129:AD129"/>
    <mergeCell ref="AF129:AG129"/>
    <mergeCell ref="AI129:AJ129"/>
    <mergeCell ref="AL129:AM129"/>
    <mergeCell ref="AO129:AP129"/>
    <mergeCell ref="AR129:AS129"/>
    <mergeCell ref="AU129:AV129"/>
    <mergeCell ref="AX129:AY129"/>
    <mergeCell ref="BA129:BB129"/>
    <mergeCell ref="BD129:BE129"/>
    <mergeCell ref="L128:U128"/>
    <mergeCell ref="L129:U129"/>
    <mergeCell ref="W126:X126"/>
    <mergeCell ref="Z126:AA126"/>
    <mergeCell ref="AC126:AD126"/>
    <mergeCell ref="AF126:AG126"/>
    <mergeCell ref="AI126:AJ126"/>
    <mergeCell ref="AL126:AM126"/>
    <mergeCell ref="AO126:AP126"/>
    <mergeCell ref="AR126:AS126"/>
    <mergeCell ref="AU126:AV126"/>
    <mergeCell ref="AX126:AY126"/>
    <mergeCell ref="BA126:BB126"/>
    <mergeCell ref="BD126:BE126"/>
    <mergeCell ref="W127:X127"/>
    <mergeCell ref="Z127:AA127"/>
    <mergeCell ref="AC127:AD127"/>
    <mergeCell ref="AF127:AG127"/>
    <mergeCell ref="AI127:AJ127"/>
    <mergeCell ref="AL127:AM127"/>
    <mergeCell ref="AO127:AP127"/>
    <mergeCell ref="AR127:AS127"/>
    <mergeCell ref="AU127:AV127"/>
    <mergeCell ref="AX127:AY127"/>
    <mergeCell ref="BA127:BB127"/>
    <mergeCell ref="BD127:BE127"/>
    <mergeCell ref="L126:U126"/>
    <mergeCell ref="L127:U127"/>
    <mergeCell ref="W128:X128"/>
    <mergeCell ref="Z128:AA128"/>
    <mergeCell ref="AC128:AD128"/>
    <mergeCell ref="AF128:AG128"/>
    <mergeCell ref="AI124:AJ124"/>
    <mergeCell ref="AL124:AM124"/>
    <mergeCell ref="AO124:AP124"/>
    <mergeCell ref="AR124:AS124"/>
    <mergeCell ref="AU124:AV124"/>
    <mergeCell ref="AX124:AY124"/>
    <mergeCell ref="BA124:BB124"/>
    <mergeCell ref="BD124:BE124"/>
    <mergeCell ref="W125:X125"/>
    <mergeCell ref="Z125:AA125"/>
    <mergeCell ref="AC125:AD125"/>
    <mergeCell ref="AF125:AG125"/>
    <mergeCell ref="AI125:AJ125"/>
    <mergeCell ref="AL125:AM125"/>
    <mergeCell ref="AO125:AP125"/>
    <mergeCell ref="AR125:AS125"/>
    <mergeCell ref="AU125:AV125"/>
    <mergeCell ref="AX125:AY125"/>
    <mergeCell ref="BA125:BB125"/>
    <mergeCell ref="BD125:BE125"/>
    <mergeCell ref="L124:U124"/>
    <mergeCell ref="L125:U125"/>
    <mergeCell ref="L118:S118"/>
    <mergeCell ref="W118:X118"/>
    <mergeCell ref="Z118:AA118"/>
    <mergeCell ref="AC118:AD118"/>
    <mergeCell ref="AF118:AG118"/>
    <mergeCell ref="AI118:AJ118"/>
    <mergeCell ref="AL118:AM118"/>
    <mergeCell ref="AO118:AP118"/>
    <mergeCell ref="AR118:AS118"/>
    <mergeCell ref="AU118:AV118"/>
    <mergeCell ref="AX118:AY118"/>
    <mergeCell ref="BA118:BB118"/>
    <mergeCell ref="BD118:BE118"/>
    <mergeCell ref="W122:X122"/>
    <mergeCell ref="Z122:AA122"/>
    <mergeCell ref="AC122:AD122"/>
    <mergeCell ref="AF122:AG122"/>
    <mergeCell ref="AI122:AJ122"/>
    <mergeCell ref="AL122:AM122"/>
    <mergeCell ref="AO122:AP122"/>
    <mergeCell ref="AR122:AS122"/>
    <mergeCell ref="AU122:AV122"/>
    <mergeCell ref="AX122:AY122"/>
    <mergeCell ref="BA122:BB122"/>
    <mergeCell ref="BD122:BE122"/>
    <mergeCell ref="L122:U122"/>
    <mergeCell ref="W124:X124"/>
    <mergeCell ref="Z124:AA124"/>
    <mergeCell ref="AC124:AD124"/>
    <mergeCell ref="AF124:AG124"/>
    <mergeCell ref="L116:S116"/>
    <mergeCell ref="W116:X116"/>
    <mergeCell ref="Z116:AA116"/>
    <mergeCell ref="AC116:AD116"/>
    <mergeCell ref="AF116:AG116"/>
    <mergeCell ref="AI116:AJ116"/>
    <mergeCell ref="AL116:AM116"/>
    <mergeCell ref="AO116:AP116"/>
    <mergeCell ref="AR116:AS116"/>
    <mergeCell ref="AU116:AV116"/>
    <mergeCell ref="AX116:AY116"/>
    <mergeCell ref="BA116:BB116"/>
    <mergeCell ref="BD116:BE116"/>
    <mergeCell ref="L117:S117"/>
    <mergeCell ref="W117:X117"/>
    <mergeCell ref="Z117:AA117"/>
    <mergeCell ref="AC117:AD117"/>
    <mergeCell ref="AF117:AG117"/>
    <mergeCell ref="AI117:AJ117"/>
    <mergeCell ref="AL117:AM117"/>
    <mergeCell ref="AO117:AP117"/>
    <mergeCell ref="AR117:AS117"/>
    <mergeCell ref="AU117:AV117"/>
    <mergeCell ref="AX117:AY117"/>
    <mergeCell ref="BA117:BB117"/>
    <mergeCell ref="BD117:BE117"/>
    <mergeCell ref="L114:S114"/>
    <mergeCell ref="W114:X114"/>
    <mergeCell ref="Z114:AA114"/>
    <mergeCell ref="AC114:AD114"/>
    <mergeCell ref="AF114:AG114"/>
    <mergeCell ref="AI114:AJ114"/>
    <mergeCell ref="AL114:AM114"/>
    <mergeCell ref="AO114:AP114"/>
    <mergeCell ref="AR114:AS114"/>
    <mergeCell ref="AU114:AV114"/>
    <mergeCell ref="AX114:AY114"/>
    <mergeCell ref="BA114:BB114"/>
    <mergeCell ref="BD114:BE114"/>
    <mergeCell ref="L115:S115"/>
    <mergeCell ref="W115:X115"/>
    <mergeCell ref="Z115:AA115"/>
    <mergeCell ref="AC115:AD115"/>
    <mergeCell ref="AF115:AG115"/>
    <mergeCell ref="AI115:AJ115"/>
    <mergeCell ref="AL115:AM115"/>
    <mergeCell ref="AO115:AP115"/>
    <mergeCell ref="AR115:AS115"/>
    <mergeCell ref="AU115:AV115"/>
    <mergeCell ref="AX115:AY115"/>
    <mergeCell ref="BA115:BB115"/>
    <mergeCell ref="BD115:BE115"/>
    <mergeCell ref="L112:S112"/>
    <mergeCell ref="W112:X112"/>
    <mergeCell ref="Z112:AA112"/>
    <mergeCell ref="AC112:AD112"/>
    <mergeCell ref="AF112:AG112"/>
    <mergeCell ref="AI112:AJ112"/>
    <mergeCell ref="AL112:AM112"/>
    <mergeCell ref="AO112:AP112"/>
    <mergeCell ref="AR112:AS112"/>
    <mergeCell ref="AU112:AV112"/>
    <mergeCell ref="AX112:AY112"/>
    <mergeCell ref="BA112:BB112"/>
    <mergeCell ref="BD112:BE112"/>
    <mergeCell ref="L113:S113"/>
    <mergeCell ref="W113:X113"/>
    <mergeCell ref="Z113:AA113"/>
    <mergeCell ref="AC113:AD113"/>
    <mergeCell ref="AF113:AG113"/>
    <mergeCell ref="AI113:AJ113"/>
    <mergeCell ref="AL113:AM113"/>
    <mergeCell ref="AO113:AP113"/>
    <mergeCell ref="AR113:AS113"/>
    <mergeCell ref="AU113:AV113"/>
    <mergeCell ref="AX113:AY113"/>
    <mergeCell ref="BA113:BB113"/>
    <mergeCell ref="BD113:BE113"/>
    <mergeCell ref="L110:S110"/>
    <mergeCell ref="W110:X110"/>
    <mergeCell ref="Z110:AA110"/>
    <mergeCell ref="AC110:AD110"/>
    <mergeCell ref="AF110:AG110"/>
    <mergeCell ref="AI110:AJ110"/>
    <mergeCell ref="AL110:AM110"/>
    <mergeCell ref="AO110:AP110"/>
    <mergeCell ref="AR110:AS110"/>
    <mergeCell ref="AU110:AV110"/>
    <mergeCell ref="AX110:AY110"/>
    <mergeCell ref="BA110:BB110"/>
    <mergeCell ref="BD110:BE110"/>
    <mergeCell ref="L111:S111"/>
    <mergeCell ref="W111:X111"/>
    <mergeCell ref="Z111:AA111"/>
    <mergeCell ref="AC111:AD111"/>
    <mergeCell ref="AF111:AG111"/>
    <mergeCell ref="AI111:AJ111"/>
    <mergeCell ref="AL111:AM111"/>
    <mergeCell ref="AO111:AP111"/>
    <mergeCell ref="AR111:AS111"/>
    <mergeCell ref="AU111:AV111"/>
    <mergeCell ref="AX111:AY111"/>
    <mergeCell ref="BA111:BB111"/>
    <mergeCell ref="BD111:BE111"/>
    <mergeCell ref="L108:S108"/>
    <mergeCell ref="W108:X108"/>
    <mergeCell ref="Z108:AA108"/>
    <mergeCell ref="AC108:AD108"/>
    <mergeCell ref="AF108:AG108"/>
    <mergeCell ref="AI108:AJ108"/>
    <mergeCell ref="AL108:AM108"/>
    <mergeCell ref="AO108:AP108"/>
    <mergeCell ref="AR108:AS108"/>
    <mergeCell ref="AU108:AV108"/>
    <mergeCell ref="AX108:AY108"/>
    <mergeCell ref="BA108:BB108"/>
    <mergeCell ref="BD108:BE108"/>
    <mergeCell ref="L109:S109"/>
    <mergeCell ref="W109:X109"/>
    <mergeCell ref="Z109:AA109"/>
    <mergeCell ref="AC109:AD109"/>
    <mergeCell ref="AF109:AG109"/>
    <mergeCell ref="AI109:AJ109"/>
    <mergeCell ref="AL109:AM109"/>
    <mergeCell ref="AO109:AP109"/>
    <mergeCell ref="AR109:AS109"/>
    <mergeCell ref="AU109:AV109"/>
    <mergeCell ref="AX109:AY109"/>
    <mergeCell ref="BA109:BB109"/>
    <mergeCell ref="BD109:BE109"/>
    <mergeCell ref="L106:S106"/>
    <mergeCell ref="W106:X106"/>
    <mergeCell ref="Z106:AA106"/>
    <mergeCell ref="AC106:AD106"/>
    <mergeCell ref="AF106:AG106"/>
    <mergeCell ref="AI106:AJ106"/>
    <mergeCell ref="AL106:AM106"/>
    <mergeCell ref="AO106:AP106"/>
    <mergeCell ref="AR106:AS106"/>
    <mergeCell ref="AU106:AV106"/>
    <mergeCell ref="AX106:AY106"/>
    <mergeCell ref="BA106:BB106"/>
    <mergeCell ref="BD106:BE106"/>
    <mergeCell ref="L107:S107"/>
    <mergeCell ref="W107:X107"/>
    <mergeCell ref="Z107:AA107"/>
    <mergeCell ref="AC107:AD107"/>
    <mergeCell ref="AF107:AG107"/>
    <mergeCell ref="AI107:AJ107"/>
    <mergeCell ref="AL107:AM107"/>
    <mergeCell ref="AO107:AP107"/>
    <mergeCell ref="AR107:AS107"/>
    <mergeCell ref="AU107:AV107"/>
    <mergeCell ref="AX107:AY107"/>
    <mergeCell ref="BA107:BB107"/>
    <mergeCell ref="BD107:BE107"/>
    <mergeCell ref="L104:S104"/>
    <mergeCell ref="W104:X104"/>
    <mergeCell ref="Z104:AA104"/>
    <mergeCell ref="AC104:AD104"/>
    <mergeCell ref="AF104:AG104"/>
    <mergeCell ref="AI104:AJ104"/>
    <mergeCell ref="AL104:AM104"/>
    <mergeCell ref="AO104:AP104"/>
    <mergeCell ref="AR104:AS104"/>
    <mergeCell ref="AU104:AV104"/>
    <mergeCell ref="AX104:AY104"/>
    <mergeCell ref="BA104:BB104"/>
    <mergeCell ref="BD104:BE104"/>
    <mergeCell ref="L105:S105"/>
    <mergeCell ref="W105:X105"/>
    <mergeCell ref="Z105:AA105"/>
    <mergeCell ref="AC105:AD105"/>
    <mergeCell ref="AF105:AG105"/>
    <mergeCell ref="AI105:AJ105"/>
    <mergeCell ref="AL105:AM105"/>
    <mergeCell ref="AO105:AP105"/>
    <mergeCell ref="AR105:AS105"/>
    <mergeCell ref="AU105:AV105"/>
    <mergeCell ref="AX105:AY105"/>
    <mergeCell ref="BA105:BB105"/>
    <mergeCell ref="BD105:BE105"/>
    <mergeCell ref="L101:S101"/>
    <mergeCell ref="W101:X101"/>
    <mergeCell ref="Z101:AA101"/>
    <mergeCell ref="AC101:AD101"/>
    <mergeCell ref="AF101:AG101"/>
    <mergeCell ref="AI101:AJ101"/>
    <mergeCell ref="AL101:AM101"/>
    <mergeCell ref="AO101:AP101"/>
    <mergeCell ref="AR101:AS101"/>
    <mergeCell ref="AU101:AV101"/>
    <mergeCell ref="AX101:AY101"/>
    <mergeCell ref="BA101:BB101"/>
    <mergeCell ref="BD101:BE101"/>
    <mergeCell ref="L102:S102"/>
    <mergeCell ref="W102:X102"/>
    <mergeCell ref="Z102:AA102"/>
    <mergeCell ref="AC102:AD102"/>
    <mergeCell ref="AF102:AG102"/>
    <mergeCell ref="AI102:AJ102"/>
    <mergeCell ref="AL102:AM102"/>
    <mergeCell ref="AO102:AP102"/>
    <mergeCell ref="AR102:AS102"/>
    <mergeCell ref="AU102:AV102"/>
    <mergeCell ref="AX102:AY102"/>
    <mergeCell ref="BA102:BB102"/>
    <mergeCell ref="BD102:BE102"/>
    <mergeCell ref="L99:S99"/>
    <mergeCell ref="W99:X99"/>
    <mergeCell ref="Z99:AA99"/>
    <mergeCell ref="AC99:AD99"/>
    <mergeCell ref="AF99:AG99"/>
    <mergeCell ref="AI99:AJ99"/>
    <mergeCell ref="AL99:AM99"/>
    <mergeCell ref="AO99:AP99"/>
    <mergeCell ref="AR99:AS99"/>
    <mergeCell ref="AU99:AV99"/>
    <mergeCell ref="AX99:AY99"/>
    <mergeCell ref="BA99:BB99"/>
    <mergeCell ref="BD99:BE99"/>
    <mergeCell ref="L100:S100"/>
    <mergeCell ref="W100:X100"/>
    <mergeCell ref="Z100:AA100"/>
    <mergeCell ref="AC100:AD100"/>
    <mergeCell ref="AF100:AG100"/>
    <mergeCell ref="AI100:AJ100"/>
    <mergeCell ref="AL100:AM100"/>
    <mergeCell ref="AO100:AP100"/>
    <mergeCell ref="AR100:AS100"/>
    <mergeCell ref="AU100:AV100"/>
    <mergeCell ref="AX100:AY100"/>
    <mergeCell ref="BA100:BB100"/>
    <mergeCell ref="BD100:BE100"/>
    <mergeCell ref="L97:S97"/>
    <mergeCell ref="W97:X97"/>
    <mergeCell ref="Z97:AA97"/>
    <mergeCell ref="AC97:AD97"/>
    <mergeCell ref="AF97:AG97"/>
    <mergeCell ref="AI97:AJ97"/>
    <mergeCell ref="AL97:AM97"/>
    <mergeCell ref="AO97:AP97"/>
    <mergeCell ref="AR97:AS97"/>
    <mergeCell ref="AU97:AV97"/>
    <mergeCell ref="AX97:AY97"/>
    <mergeCell ref="BA97:BB97"/>
    <mergeCell ref="BD97:BE97"/>
    <mergeCell ref="L98:S98"/>
    <mergeCell ref="W98:X98"/>
    <mergeCell ref="Z98:AA98"/>
    <mergeCell ref="AC98:AD98"/>
    <mergeCell ref="AF98:AG98"/>
    <mergeCell ref="AI98:AJ98"/>
    <mergeCell ref="AL98:AM98"/>
    <mergeCell ref="AO98:AP98"/>
    <mergeCell ref="AR98:AS98"/>
    <mergeCell ref="AU98:AV98"/>
    <mergeCell ref="AX98:AY98"/>
    <mergeCell ref="BA98:BB98"/>
    <mergeCell ref="BD98:BE98"/>
    <mergeCell ref="L95:S95"/>
    <mergeCell ref="W95:X95"/>
    <mergeCell ref="Z95:AA95"/>
    <mergeCell ref="AC95:AD95"/>
    <mergeCell ref="AF95:AG95"/>
    <mergeCell ref="AI95:AJ95"/>
    <mergeCell ref="AL95:AM95"/>
    <mergeCell ref="AO95:AP95"/>
    <mergeCell ref="AR95:AS95"/>
    <mergeCell ref="AU95:AV95"/>
    <mergeCell ref="AX95:AY95"/>
    <mergeCell ref="BA95:BB95"/>
    <mergeCell ref="BD95:BE95"/>
    <mergeCell ref="L96:S96"/>
    <mergeCell ref="W96:X96"/>
    <mergeCell ref="Z96:AA96"/>
    <mergeCell ref="AC96:AD96"/>
    <mergeCell ref="AF96:AG96"/>
    <mergeCell ref="AI96:AJ96"/>
    <mergeCell ref="AL96:AM96"/>
    <mergeCell ref="AO96:AP96"/>
    <mergeCell ref="AR96:AS96"/>
    <mergeCell ref="AU96:AV96"/>
    <mergeCell ref="AX96:AY96"/>
    <mergeCell ref="BA96:BB96"/>
    <mergeCell ref="BD96:BE96"/>
    <mergeCell ref="L92:S92"/>
    <mergeCell ref="W92:X92"/>
    <mergeCell ref="Z92:AA92"/>
    <mergeCell ref="AC92:AD92"/>
    <mergeCell ref="AF92:AG92"/>
    <mergeCell ref="AI92:AJ92"/>
    <mergeCell ref="AL92:AM92"/>
    <mergeCell ref="AO92:AP92"/>
    <mergeCell ref="AR92:AS92"/>
    <mergeCell ref="AU92:AV92"/>
    <mergeCell ref="AX92:AY92"/>
    <mergeCell ref="BA92:BB92"/>
    <mergeCell ref="BD92:BE92"/>
    <mergeCell ref="L94:S94"/>
    <mergeCell ref="W94:X94"/>
    <mergeCell ref="Z94:AA94"/>
    <mergeCell ref="AC94:AD94"/>
    <mergeCell ref="AF94:AG94"/>
    <mergeCell ref="AI94:AJ94"/>
    <mergeCell ref="AL94:AM94"/>
    <mergeCell ref="AO94:AP94"/>
    <mergeCell ref="AR94:AS94"/>
    <mergeCell ref="AU94:AV94"/>
    <mergeCell ref="AX94:AY94"/>
    <mergeCell ref="BA94:BB94"/>
    <mergeCell ref="BD94:BE94"/>
    <mergeCell ref="L90:S90"/>
    <mergeCell ref="W90:X90"/>
    <mergeCell ref="Z90:AA90"/>
    <mergeCell ref="AC90:AD90"/>
    <mergeCell ref="AF90:AG90"/>
    <mergeCell ref="AI90:AJ90"/>
    <mergeCell ref="AL90:AM90"/>
    <mergeCell ref="AO90:AP90"/>
    <mergeCell ref="AR90:AS90"/>
    <mergeCell ref="AU90:AV90"/>
    <mergeCell ref="AX90:AY90"/>
    <mergeCell ref="BA90:BB90"/>
    <mergeCell ref="BD90:BE90"/>
    <mergeCell ref="L91:S91"/>
    <mergeCell ref="W91:X91"/>
    <mergeCell ref="Z91:AA91"/>
    <mergeCell ref="AC91:AD91"/>
    <mergeCell ref="AF91:AG91"/>
    <mergeCell ref="AI91:AJ91"/>
    <mergeCell ref="AL91:AM91"/>
    <mergeCell ref="AO91:AP91"/>
    <mergeCell ref="AR91:AS91"/>
    <mergeCell ref="AU91:AV91"/>
    <mergeCell ref="AX91:AY91"/>
    <mergeCell ref="BA91:BB91"/>
    <mergeCell ref="BD91:BE91"/>
    <mergeCell ref="L88:S88"/>
    <mergeCell ref="W88:X88"/>
    <mergeCell ref="Z88:AA88"/>
    <mergeCell ref="AC88:AD88"/>
    <mergeCell ref="AF88:AG88"/>
    <mergeCell ref="AI88:AJ88"/>
    <mergeCell ref="AL88:AM88"/>
    <mergeCell ref="AO88:AP88"/>
    <mergeCell ref="AR88:AS88"/>
    <mergeCell ref="AU88:AV88"/>
    <mergeCell ref="AX88:AY88"/>
    <mergeCell ref="BA88:BB88"/>
    <mergeCell ref="BD88:BE88"/>
    <mergeCell ref="L89:S89"/>
    <mergeCell ref="W89:X89"/>
    <mergeCell ref="Z89:AA89"/>
    <mergeCell ref="AC89:AD89"/>
    <mergeCell ref="AF89:AG89"/>
    <mergeCell ref="AI89:AJ89"/>
    <mergeCell ref="AL89:AM89"/>
    <mergeCell ref="AO89:AP89"/>
    <mergeCell ref="AR89:AS89"/>
    <mergeCell ref="AU89:AV89"/>
    <mergeCell ref="AX89:AY89"/>
    <mergeCell ref="BA89:BB89"/>
    <mergeCell ref="BD89:BE89"/>
    <mergeCell ref="L79:S79"/>
    <mergeCell ref="W79:X79"/>
    <mergeCell ref="Z79:AA79"/>
    <mergeCell ref="AC79:AD79"/>
    <mergeCell ref="AF79:AG79"/>
    <mergeCell ref="AI79:AJ79"/>
    <mergeCell ref="AL79:AM79"/>
    <mergeCell ref="AO79:AP79"/>
    <mergeCell ref="AR79:AS79"/>
    <mergeCell ref="AU79:AV79"/>
    <mergeCell ref="AX79:AY79"/>
    <mergeCell ref="BA79:BB79"/>
    <mergeCell ref="BD79:BE79"/>
    <mergeCell ref="L85:S85"/>
    <mergeCell ref="W85:X85"/>
    <mergeCell ref="Z85:AA85"/>
    <mergeCell ref="AC85:AD85"/>
    <mergeCell ref="AF85:AG85"/>
    <mergeCell ref="AI85:AJ85"/>
    <mergeCell ref="AL85:AM85"/>
    <mergeCell ref="AO85:AP85"/>
    <mergeCell ref="AR85:AS85"/>
    <mergeCell ref="AU85:AV85"/>
    <mergeCell ref="AX85:AY85"/>
    <mergeCell ref="BA85:BB85"/>
    <mergeCell ref="BD85:BE85"/>
    <mergeCell ref="L77:S77"/>
    <mergeCell ref="W77:X77"/>
    <mergeCell ref="Z77:AA77"/>
    <mergeCell ref="AC77:AD77"/>
    <mergeCell ref="AF77:AG77"/>
    <mergeCell ref="AI77:AJ77"/>
    <mergeCell ref="AL77:AM77"/>
    <mergeCell ref="AO77:AP77"/>
    <mergeCell ref="AR77:AS77"/>
    <mergeCell ref="AU77:AV77"/>
    <mergeCell ref="AX77:AY77"/>
    <mergeCell ref="BA77:BB77"/>
    <mergeCell ref="BD77:BE77"/>
    <mergeCell ref="L78:S78"/>
    <mergeCell ref="W78:X78"/>
    <mergeCell ref="Z78:AA78"/>
    <mergeCell ref="AC78:AD78"/>
    <mergeCell ref="AF78:AG78"/>
    <mergeCell ref="AI78:AJ78"/>
    <mergeCell ref="AL78:AM78"/>
    <mergeCell ref="AO78:AP78"/>
    <mergeCell ref="AR78:AS78"/>
    <mergeCell ref="AU78:AV78"/>
    <mergeCell ref="AX78:AY78"/>
    <mergeCell ref="BA78:BB78"/>
    <mergeCell ref="BD78:BE78"/>
    <mergeCell ref="L65:S65"/>
    <mergeCell ref="W65:X65"/>
    <mergeCell ref="Z65:AA65"/>
    <mergeCell ref="AC65:AD65"/>
    <mergeCell ref="AF65:AG65"/>
    <mergeCell ref="AI65:AJ65"/>
    <mergeCell ref="AL65:AM65"/>
    <mergeCell ref="AO65:AP65"/>
    <mergeCell ref="AR65:AS65"/>
    <mergeCell ref="AU65:AV65"/>
    <mergeCell ref="AX65:AY65"/>
    <mergeCell ref="BA65:BB65"/>
    <mergeCell ref="BD65:BE65"/>
    <mergeCell ref="L76:S76"/>
    <mergeCell ref="W76:X76"/>
    <mergeCell ref="Z76:AA76"/>
    <mergeCell ref="AC76:AD76"/>
    <mergeCell ref="AF76:AG76"/>
    <mergeCell ref="AI76:AJ76"/>
    <mergeCell ref="AL76:AM76"/>
    <mergeCell ref="AO76:AP76"/>
    <mergeCell ref="AR76:AS76"/>
    <mergeCell ref="AU76:AV76"/>
    <mergeCell ref="AX76:AY76"/>
    <mergeCell ref="BA76:BB76"/>
    <mergeCell ref="BD76:BE76"/>
    <mergeCell ref="L40:S40"/>
    <mergeCell ref="W40:X40"/>
    <mergeCell ref="Z40:AA40"/>
    <mergeCell ref="AC40:AD40"/>
    <mergeCell ref="AF40:AG40"/>
    <mergeCell ref="AI40:AJ40"/>
    <mergeCell ref="AL40:AM40"/>
    <mergeCell ref="AO40:AP40"/>
    <mergeCell ref="AR40:AS40"/>
    <mergeCell ref="AU40:AV40"/>
    <mergeCell ref="AX40:AY40"/>
    <mergeCell ref="BA40:BB40"/>
    <mergeCell ref="BD40:BE40"/>
    <mergeCell ref="L44:S44"/>
    <mergeCell ref="W44:X44"/>
    <mergeCell ref="Z44:AA44"/>
    <mergeCell ref="AC44:AD44"/>
    <mergeCell ref="AF44:AG44"/>
    <mergeCell ref="AI44:AJ44"/>
    <mergeCell ref="AL44:AM44"/>
    <mergeCell ref="AO44:AP44"/>
    <mergeCell ref="AR44:AS44"/>
    <mergeCell ref="AU44:AV44"/>
    <mergeCell ref="AX44:AY44"/>
    <mergeCell ref="BA44:BB44"/>
    <mergeCell ref="BD44:BE44"/>
    <mergeCell ref="L32:S32"/>
    <mergeCell ref="W32:X32"/>
    <mergeCell ref="Z32:AA32"/>
    <mergeCell ref="AC32:AD32"/>
    <mergeCell ref="AF32:AG32"/>
    <mergeCell ref="AI32:AJ32"/>
    <mergeCell ref="AL32:AM32"/>
    <mergeCell ref="AO32:AP32"/>
    <mergeCell ref="AR32:AS32"/>
    <mergeCell ref="AU32:AV32"/>
    <mergeCell ref="AX32:AY32"/>
    <mergeCell ref="BA32:BB32"/>
    <mergeCell ref="BD32:BE32"/>
    <mergeCell ref="L39:S39"/>
    <mergeCell ref="W39:X39"/>
    <mergeCell ref="Z39:AA39"/>
    <mergeCell ref="AC39:AD39"/>
    <mergeCell ref="AF39:AG39"/>
    <mergeCell ref="AI39:AJ39"/>
    <mergeCell ref="AL39:AM39"/>
    <mergeCell ref="AO39:AP39"/>
    <mergeCell ref="AR39:AS39"/>
    <mergeCell ref="AU39:AV39"/>
    <mergeCell ref="AX39:AY39"/>
    <mergeCell ref="BA39:BB39"/>
    <mergeCell ref="BD39:BE39"/>
    <mergeCell ref="A1:BJ1"/>
    <mergeCell ref="A5:BJ5"/>
    <mergeCell ref="L11:S11"/>
    <mergeCell ref="W11:X11"/>
    <mergeCell ref="Z11:AA11"/>
    <mergeCell ref="AC11:AD11"/>
    <mergeCell ref="AF11:AG11"/>
    <mergeCell ref="AI11:AJ11"/>
    <mergeCell ref="AL11:AM11"/>
    <mergeCell ref="AO11:AP11"/>
    <mergeCell ref="AR11:AS11"/>
    <mergeCell ref="AU11:AV11"/>
    <mergeCell ref="AX11:AY11"/>
    <mergeCell ref="BA11:BB11"/>
    <mergeCell ref="BD11:BE11"/>
    <mergeCell ref="L23:S23"/>
    <mergeCell ref="W23:X23"/>
    <mergeCell ref="Z23:AA23"/>
    <mergeCell ref="AC23:AD23"/>
    <mergeCell ref="AF23:AG23"/>
    <mergeCell ref="AI23:AJ23"/>
    <mergeCell ref="AL23:AM23"/>
    <mergeCell ref="AO23:AP23"/>
    <mergeCell ref="AR23:AS23"/>
    <mergeCell ref="AU23:AV23"/>
    <mergeCell ref="AX23:AY23"/>
    <mergeCell ref="BA23:BB23"/>
    <mergeCell ref="BD23:BE23"/>
  </mergeCells>
  <printOptions horizontalCentered="1"/>
  <pageMargins left="0.25" right="0.25" top="0.75" bottom="0.75" header="0.511811023622047" footer="0.511811023622047"/>
  <pageSetup paperSize="9" scale="28" fitToHeight="0" orientation="landscape" useFirstPageNumber="1" verticalDpi="300" r:id="rId1"/>
  <ignoredErrors>
    <ignoredError sqref="I39 K39 I97 I172 I137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adax</dc:creator>
  <dc:description/>
  <cp:lastModifiedBy>Aleksandra Adamek</cp:lastModifiedBy>
  <cp:revision>17</cp:revision>
  <cp:lastPrinted>2025-04-23T06:30:22Z</cp:lastPrinted>
  <dcterms:created xsi:type="dcterms:W3CDTF">2017-05-23T11:24:15Z</dcterms:created>
  <dcterms:modified xsi:type="dcterms:W3CDTF">2025-04-23T06:32:24Z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