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wer1\zampubl$\ZAMÓWIENIA_2024\1_Remont i przebudowa dróg gminnych i wewnętrznych\1_DOKUMENTACJA TECHNICZNA\"/>
    </mc:Choice>
  </mc:AlternateContent>
  <bookViews>
    <workbookView xWindow="-120" yWindow="-120" windowWidth="29040" windowHeight="15720" tabRatio="500"/>
  </bookViews>
  <sheets>
    <sheet name="Zestawienie kosztorysów" sheetId="11" r:id="rId1"/>
    <sheet name="Chełm dz.103" sheetId="1" r:id="rId2"/>
    <sheet name="Siedlec dz.511-2" sheetId="2" r:id="rId3"/>
    <sheet name="Gierczyce dz. 184-2" sheetId="3" r:id="rId4"/>
    <sheet name="Gierczyce dz.98-11" sheetId="4" r:id="rId5"/>
    <sheet name="Buczyna dz182-2" sheetId="5" r:id="rId6"/>
    <sheet name="Buczyna dz. 297, 305-7" sheetId="6" r:id="rId7"/>
    <sheet name="Nieszkowice .M dz. 276-Podk." sheetId="7" r:id="rId8"/>
    <sheet name="Nieszkowice Małe dz. 527" sheetId="8" r:id="rId9"/>
    <sheet name="Stradomka dz.146-8--" sheetId="9" r:id="rId10"/>
    <sheet name="Stradomka dz.121" sheetId="10" r:id="rId1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1" l="1"/>
  <c r="E13" i="11"/>
  <c r="F6" i="10"/>
  <c r="F7" i="10"/>
  <c r="F8" i="10"/>
  <c r="F9" i="10"/>
  <c r="F10" i="10"/>
  <c r="F11" i="10"/>
  <c r="F12" i="10"/>
  <c r="F13" i="10"/>
  <c r="C15" i="10" s="1"/>
  <c r="F14" i="10"/>
  <c r="F5" i="10"/>
  <c r="F7" i="9"/>
  <c r="F8" i="9"/>
  <c r="F9" i="9"/>
  <c r="F10" i="9"/>
  <c r="F11" i="9"/>
  <c r="F12" i="9"/>
  <c r="F13" i="9"/>
  <c r="F14" i="9"/>
  <c r="C16" i="9" s="1"/>
  <c r="F15" i="9"/>
  <c r="F6" i="9"/>
  <c r="F7" i="8"/>
  <c r="F8" i="8"/>
  <c r="F9" i="8"/>
  <c r="F10" i="8"/>
  <c r="F11" i="8"/>
  <c r="F12" i="8"/>
  <c r="F13" i="8"/>
  <c r="F14" i="8"/>
  <c r="F15" i="8"/>
  <c r="C17" i="8" s="1"/>
  <c r="F16" i="8"/>
  <c r="F6" i="8"/>
  <c r="D21" i="7"/>
  <c r="G11" i="7"/>
  <c r="G12" i="7"/>
  <c r="G13" i="7"/>
  <c r="G14" i="7"/>
  <c r="G15" i="7"/>
  <c r="G16" i="7"/>
  <c r="G17" i="7"/>
  <c r="G18" i="7"/>
  <c r="G19" i="7"/>
  <c r="G20" i="7"/>
  <c r="G10" i="7"/>
  <c r="G11" i="6"/>
  <c r="G12" i="6"/>
  <c r="G13" i="6"/>
  <c r="G14" i="6"/>
  <c r="G15" i="6"/>
  <c r="D19" i="6" s="1"/>
  <c r="D20" i="6" s="1"/>
  <c r="G16" i="6"/>
  <c r="G17" i="6"/>
  <c r="G18" i="6"/>
  <c r="G10" i="6"/>
  <c r="G6" i="5"/>
  <c r="G7" i="5"/>
  <c r="G8" i="5"/>
  <c r="G9" i="5"/>
  <c r="G10" i="5"/>
  <c r="G11" i="5"/>
  <c r="G12" i="5"/>
  <c r="G13" i="5"/>
  <c r="D19" i="5" s="1"/>
  <c r="G14" i="5"/>
  <c r="G15" i="5"/>
  <c r="G16" i="5"/>
  <c r="G17" i="5"/>
  <c r="G5" i="5"/>
  <c r="G11" i="4"/>
  <c r="G12" i="4"/>
  <c r="G13" i="4"/>
  <c r="G14" i="4"/>
  <c r="G15" i="4"/>
  <c r="G16" i="4"/>
  <c r="G17" i="4"/>
  <c r="G18" i="4"/>
  <c r="G19" i="4"/>
  <c r="G10" i="4"/>
  <c r="F5" i="3"/>
  <c r="F6" i="3"/>
  <c r="F7" i="3"/>
  <c r="F8" i="3"/>
  <c r="F9" i="3"/>
  <c r="F10" i="3"/>
  <c r="F11" i="3"/>
  <c r="F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D20" i="2" s="1"/>
  <c r="D21" i="2" s="1"/>
  <c r="G19" i="2"/>
  <c r="G4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D21" i="1" s="1"/>
  <c r="G19" i="1"/>
  <c r="G20" i="1"/>
  <c r="G4" i="1"/>
  <c r="G21" i="6" l="1"/>
  <c r="E9" i="11" s="1"/>
  <c r="C16" i="10"/>
  <c r="F17" i="10" s="1"/>
  <c r="C17" i="9"/>
  <c r="F18" i="9" s="1"/>
  <c r="E12" i="11" s="1"/>
  <c r="C18" i="8"/>
  <c r="F19" i="8" s="1"/>
  <c r="E11" i="11" s="1"/>
  <c r="G22" i="7"/>
  <c r="G21" i="7"/>
  <c r="D22" i="7"/>
  <c r="G23" i="7" s="1"/>
  <c r="E10" i="11" s="1"/>
  <c r="G20" i="6"/>
  <c r="G19" i="6"/>
  <c r="D20" i="5"/>
  <c r="G21" i="5" s="1"/>
  <c r="E8" i="11" s="1"/>
  <c r="G21" i="4"/>
  <c r="G20" i="4"/>
  <c r="D20" i="4"/>
  <c r="C12" i="3"/>
  <c r="G22" i="2"/>
  <c r="E5" i="11" s="1"/>
  <c r="D21" i="4" l="1"/>
  <c r="G22" i="4" s="1"/>
  <c r="E7" i="11" s="1"/>
  <c r="C13" i="3"/>
  <c r="F14" i="3"/>
  <c r="E6" i="11" s="1"/>
  <c r="D22" i="1"/>
  <c r="G23" i="1" s="1"/>
  <c r="E4" i="11" s="1"/>
</calcChain>
</file>

<file path=xl/sharedStrings.xml><?xml version="1.0" encoding="utf-8"?>
<sst xmlns="http://schemas.openxmlformats.org/spreadsheetml/2006/main" count="486" uniqueCount="172">
  <si>
    <t xml:space="preserve">Przedmiar robót dla wykonania przebudowy  drogi wewnętrznej dz.103 w msc. Chełm.                 </t>
  </si>
  <si>
    <t>Lp.</t>
  </si>
  <si>
    <t>Rodzaj robót</t>
  </si>
  <si>
    <t>Jm.</t>
  </si>
  <si>
    <t>Ilość</t>
  </si>
  <si>
    <t>Cena jedn.          netto</t>
  </si>
  <si>
    <t>Wartość                  netto</t>
  </si>
  <si>
    <t>1.</t>
  </si>
  <si>
    <t xml:space="preserve">Frezowanie nawierzchni bitumicznej gr 6cm- wywóz materiału na odl. do  3km    240x3                         D-00.00.00   </t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</si>
  <si>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Calibri"/>
        <family val="2"/>
        <charset val="238"/>
      </rPr>
      <t>2</t>
    </r>
  </si>
  <si>
    <t>2.</t>
  </si>
  <si>
    <t>Roboty ziemne, korytowanie istniejącej podbudowy gr. 55cm – 20% materiału pozostawiona na odkład, pozostały materiał -wywóz  na odl. do  3km 240x4+30x0,55                                                    D-04.01.01</t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</si>
  <si>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Calibri"/>
        <family val="2"/>
        <charset val="238"/>
      </rPr>
      <t>3</t>
    </r>
  </si>
  <si>
    <t>3.</t>
  </si>
  <si>
    <t>Dolna warstwa podbudowy z tłucznia kamiennego,  60-120mm gr. 25Cm                        D-04.01.01                D-04.04.02</t>
  </si>
  <si>
    <t>4.</t>
  </si>
  <si>
    <t>Dolna warstwa podbudowy z tłucznia kamiennego   0-63mm gr.15cm                                           D-04.01.0               D-04.04.02</t>
  </si>
  <si>
    <t>5.</t>
  </si>
  <si>
    <t xml:space="preserve">Górna warstwa podbudowy  z tłucznia kamiennego 0-31,5mm gr.10cm wykonana przy użyciu rozściełacza                                                                                  D-04.01.01        D-04.04.02       </t>
  </si>
  <si>
    <t>6.</t>
  </si>
  <si>
    <t>Nawierzchnia z masy mineralno asfaltowej  w-wa wiążąca AC16W gr 5cm   240x3+30       D-05. 03.05b</t>
  </si>
  <si>
    <t>7.</t>
  </si>
  <si>
    <t>Skropienie nawierzchni  emulsją asfaltową w ilości 0,5kg/m2                                                              D-04.03.01</t>
  </si>
  <si>
    <t>m2</t>
  </si>
  <si>
    <t>8.</t>
  </si>
  <si>
    <t>Nawierzchnia z masy mineralno asfaltowej AC11S   4cm   w-wa ścieralna                              D-05. 03.05a</t>
  </si>
  <si>
    <t>9.</t>
  </si>
  <si>
    <t>Demontaż płyt chodnikowych z dna i skarp rowu  16m+28m      D-00.00.00</t>
  </si>
  <si>
    <t>m</t>
  </si>
  <si>
    <t>10.</t>
  </si>
  <si>
    <t>Wyprofilowanie dna i skarp rowu                                                                                                                       D-06.04.01</t>
  </si>
  <si>
    <t>11.</t>
  </si>
  <si>
    <t xml:space="preserve">Umocnienie dna rowu korytkami betonowymi typ mulda 50x15x50 na podbudowie z kruszywa i ławie betonowej z obustronnym oporem                                        D-06.04.01                   </t>
  </si>
  <si>
    <t>12.</t>
  </si>
  <si>
    <t>Umocnienie skarp rowu płytami ażurowymi 60X40X8 , 66,6x2  ułożonych na ławie betonowej  D-06.04.01</t>
  </si>
  <si>
    <t>13.</t>
  </si>
  <si>
    <t>Umocnienie skarp rowu płytami chodnikowymi z demontażu ułożonych na ławie betonowej   44x2D-06.04.01</t>
  </si>
  <si>
    <t>14.</t>
  </si>
  <si>
    <t>Regulacja wysokościowa teleskopowych studzienek kanalizacyjnych            D-00.00.00</t>
  </si>
  <si>
    <t>szt.</t>
  </si>
  <si>
    <t>15.</t>
  </si>
  <si>
    <t>Regulacja wysokościowa zaworów wodociągowych                           D-00.00.00</t>
  </si>
  <si>
    <t>16.</t>
  </si>
  <si>
    <t>Uzupełnienie poboczy tłuczniem kamiennym 0-31,5mm, gr 10cm                                             D-06.03.01a</t>
  </si>
  <si>
    <t>17.</t>
  </si>
  <si>
    <t xml:space="preserve">Formowanie nasypów ziemnych poza poboczem drogi                             D-04.01.01           </t>
  </si>
  <si>
    <t xml:space="preserve">Wartość robót bez podatku Vat     </t>
  </si>
  <si>
    <t xml:space="preserve">Podatek Vat  </t>
  </si>
  <si>
    <t xml:space="preserve">Ogółem wartość robót     </t>
  </si>
  <si>
    <t>Sporządzono:</t>
  </si>
  <si>
    <t xml:space="preserve">Przedmiar robót dla  wykonania remontu drogi gminnej nr 581105K stanowiącej działkę nr ewid. 511/2 w msc. Siedlec.                      </t>
  </si>
  <si>
    <t>Frezowanie nawierzchni bitumicznej gr 6cm- wywóz materiału na odl. do  3km 262x3+50                          D-00.00.00</t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</si>
  <si>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Calibri"/>
        <family val="2"/>
        <charset val="1"/>
      </rPr>
      <t>²</t>
    </r>
  </si>
  <si>
    <t>Roboty ziemne, korytowanie istniejącej podbudowy g. 50cm- – 20% materiału pozostawiona na odkład, pozostały materiał -wywóz  na odl. do 3km(262x3,5+50x0,55)                                                                            D-04.01.01</t>
  </si>
  <si>
    <t>Dolna warstwa podbudowy z tłucznia kamiennego,  0-120mm gr. 25   262x3,5+50                      D-04.04.00, D-04.04.02</t>
  </si>
  <si>
    <t>Górna warstwa podbudowy z tłucznia kamiennego   0-63mm gr.15cm                                          D-04.04.00, D-04.04.02</t>
  </si>
  <si>
    <t>Podbudowa z tłucznia kamiennego 0-31,5mm gr.10cm wykonana przy użyciu rozściełacza   D-04.04.00, D-04.04.02</t>
  </si>
  <si>
    <t>Nawierzchnia z masy mineralno asfaltowej  w-wa wiążąca AC16W gr 5cm   262x3+50             D-05. 03.05b</t>
  </si>
  <si>
    <t>Skropienie nawierzchni  emulsją asfaltową w ilości 0,5kg/m2                           D-04.03.01</t>
  </si>
  <si>
    <t>Nawierzchnia z masy mineralno asfaltowej AC11S   4cm   w-wa ścieralna                               D-05. 03.05a</t>
  </si>
  <si>
    <t>Uzupełnienie poboczy tłuczniem kamiennym 0-31,5mm, gr 10cm                                                    D-06.03.01a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</si>
  <si>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</si>
  <si>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Konserwacja rowów przydrożnych                                                                          D-06.04.01</t>
  </si>
  <si>
    <t>Umocnienie rowów korytkami betonowymi 60x50x50,  ułożonych na podbudowie     z  kruszywa i ławie betonowej z obustronnym oporem                    D-06.04.01</t>
  </si>
  <si>
    <t>Umocnienie rowów korytkami betonowymi 40x25x50, ułożonych na podbudowie                     z  kruszywa i ławie betonowej z obustronnym oporem                  D-06.04.01</t>
  </si>
  <si>
    <t>Umocnienie rowów korytkami betonowymi mulda 30x10x50, ułożonych na podbudowie    z  kruszywa i ławie betonowej z obustronnym oporem                      D-06.04.01</t>
  </si>
  <si>
    <t>Udrożnienie kolektora kanalizacji deszczowej fi 600                                                  D-00.00.00</t>
  </si>
  <si>
    <t>Żelbetowe ścianki czołowe przepustu fi 600                                                     D-03.00.00</t>
  </si>
  <si>
    <t xml:space="preserve">Przedmiar robót dla utwardzenia dz. Nr 184/2 miejscowości Gierczyce                             </t>
  </si>
  <si>
    <t>Rozbiórka  uszkodzonych krawężników m30,oraz uszkodzonej nawierzchni bitumiczej wywozem gruzu na odl. do  3km.                          D-06.04.01</t>
  </si>
  <si>
    <t>Roboty ziemne, korytowanie pod  krawężniki     50x30x 70 + 0,50x0,50x70 z wywozem materiału do 3km               D-04.01.01</t>
  </si>
  <si>
    <t>Montaż krawężnika 20x30x100 na podbudowie z kruszywa i ławie z obustronnym oporem D-06.04.01</t>
  </si>
  <si>
    <t>Dolna warstwa podbudowy  z tłucznia kamiennego   0-63mm gr.50cm                                D-04.04.00, D-04.04.02</t>
  </si>
  <si>
    <t>Górna warstwa podbudowy  z tłucznia kamiennego   0-31,5mm gr.10cm wykonana przy użyciu rozściełacza       55x4                                          D-04.04.00, D-04.04.02</t>
  </si>
  <si>
    <t>Nawierzchnia z masy mineralno asfaltowej             w-wa wiążąca AC16W gr 4cm                          D-05. 03.05b</t>
  </si>
  <si>
    <t>Nawierzchnia z masy mineralno asfaltowej AC11S 4cm   w-wa ścieralna                                    D-05. 03.05a</t>
  </si>
  <si>
    <t>Uzupełnienie poboczy tłuczniem kamiennym 0-31,5mm, gr 10cm                          D-06.03.01a</t>
  </si>
  <si>
    <t xml:space="preserve">Przedmiar robót dla wykonania przebudowy  drogi wewnętrznej dz.   Nr. 98/11, 98/10, 98/9 w miejscowości  Gierczyce.                      </t>
  </si>
  <si>
    <t>Roboty ziemne, korytowanie istniejącej podbudowy+ zniszczona nawierzchnia bitumiczna gr. 55cm – 30% materiału pozostawiona na odkład, pozostały materiał -wywóz na odl. do  3km  90x4,5x0,55+105x3,5x0,10                                   D-04.01.01</t>
  </si>
  <si>
    <t>Dolna warstwa podbudowy z tłucznia kamiennego,  60-120mm gr. 25 cm       90x4,5                                                                        D-04.04.00, D-04.04.02</t>
  </si>
  <si>
    <t>Dolna  warstwa podbudowy z tłucznia kamiennego                   0-63mm gr.15cm                      D-04.04.00, D-04.04.02</t>
  </si>
  <si>
    <t>Górna warstwa podbudowy z tłucznia kamiennego 0-31,5mm gr.10cm wykonana przy użyciu rozściełacza   90x4,5+ +105x3,5                                              D-04.04.00, D-04.04.02</t>
  </si>
  <si>
    <t>Nawierzchnia z masy mineralno asfaltowej  w-wa wiążąca AC16W gr 5cm   195x3                                     D-05. 03.05b</t>
  </si>
  <si>
    <t>Skropienie nawierzchni  emulsją asfaltową w ilości 0,5kg/m2                                      D-04.03.01</t>
  </si>
  <si>
    <t>Nawierzchnia z masy mineralno asfaltowej AC11S 4cm   w-wa ścieralna                              D-05. 03.05a</t>
  </si>
  <si>
    <t>Uzupełnienie poboczy tłuczniem kamiennym 0-31,5mm, gr 10cm                     D-06.03.01a</t>
  </si>
  <si>
    <t>Regulacja wysokościowa kanalizacyjnych studzienek teleskopowych                       D-00.00.00</t>
  </si>
  <si>
    <t>Formowanie nasypów ziemnych poza poboczem drogi                    D-04.01.01</t>
  </si>
  <si>
    <t xml:space="preserve">Przedmiar robót dla wykonania przebudowy drogi wewnętrznej stanowiącej działkę  dz. ewid.215, 128, 182/2 w msc. Buczyna.                          </t>
  </si>
  <si>
    <t>Roboty ziemne, korytowanie istniejącej podbudowy gruntowej gr. 55cm - 30% materiału pozostawiona na odkład, pozostały materiał -wywóz  na odl. do  3km  100x3,4+85x3,8x0,55                                 D-04.01.01</t>
  </si>
  <si>
    <t>Dolna warstwa podbudowy z tłucznia kamiennego   0-63mm gr.120cm, gr 30cm                  100x3,4+85x3,8D-04.04.00, D-04.04.02</t>
  </si>
  <si>
    <t>Dolna warstwa podbudowy z tłucznia kamiennego   0-63mm gr.15cm D-04.04.00, D-04.04.02</t>
  </si>
  <si>
    <t>Górna warstwa podbudowy  z tłucznia kamiennego 0-31,5mm gr.10cm wykonana przy użyciu rozściełacza D-04.04.00, D-04.04.02</t>
  </si>
  <si>
    <t>Nawierzchnia z masy mineralno asfaltowej  w-wa wiążąca AC16W gr 5cm   185x3,0   D-05. 03.05b</t>
  </si>
  <si>
    <t>Skropienie nawierzchni  emulsją asfaltową w ilości 0,5kg/m2     D-04.03.01</t>
  </si>
  <si>
    <t>Nawierzchnia z masy mineralno asfaltowej AC11S 4cm   w-wa ścieralna                                D-05. 03.05a</t>
  </si>
  <si>
    <t xml:space="preserve">           </t>
  </si>
  <si>
    <t>Uzupełnienie poboczy tłuczniem kamiennym 0-31,5mm, gr 10cm  D-05. 03.05a</t>
  </si>
  <si>
    <t>Konserwacja rowu przydrożnego   D-06.04.01</t>
  </si>
  <si>
    <t>Demontaż uszkodzonego przepustu fi400mm, montaż rury PVC SN8 fi 400 – 6m,na podbudowie z kruszywa, zasypanie przepustu drobnym tłuczniem kamiennym             D-03.00.00</t>
  </si>
  <si>
    <t>kompl.</t>
  </si>
  <si>
    <t>Żelbetowe ścianki czołowe przepustu-                              D-03.00.00</t>
  </si>
  <si>
    <t>Umocnienie  dna  i skarp rowu ażurami betonowymi 60x40x8                  D-06.04.01</t>
  </si>
  <si>
    <t>Formowanie nasypów ziemnych poza poboczem drogi                      D-04.01.01</t>
  </si>
  <si>
    <t>`</t>
  </si>
  <si>
    <t>Roboty ziemne, korytowanie istniejącej podbudowy gruntowej gr. 55cm - 40% materiału pozostawiona na odkład, pozostały materiał -wywóz  na odl. do  3km  30x5+120+144x4x0,55                 D-04.01.01</t>
  </si>
  <si>
    <t>Dolna warstwa podbudowy z tłucznia kamiennego,                60-120mm gr. 30cm      30x5+120+144x4                                                  D-04.04.00, D-04.04.02</t>
  </si>
  <si>
    <t>Dolna  warstwa podbudowy z tłucznia kamiennego                     0-63mm gr.15cm                      D-04.04.00, D-04.04.02</t>
  </si>
  <si>
    <t>Górna warstwa podbudowy z tłucznia kamiennego                          0-31,5mm gr.10cm wykonana przy użyciu rozściełacza             D-04.04.00, D-04.04.02</t>
  </si>
  <si>
    <t>Nawierzchnia z masy mineralno asfaltowej  w-wa wiążąca AC16W gr 5cm  30x3,5+80+144x3                                                            D-05. 03.05b</t>
  </si>
  <si>
    <t>Formowanie nasypów ziemnych poza poboczem drogi                       D-04.01.01</t>
  </si>
  <si>
    <t xml:space="preserve">Przedmiar robót dla wykonania przebudowy  drogi wewnętrznej dz.   Nr. 276 w miejscowości Nieszkowice Małe                          </t>
  </si>
  <si>
    <t>Roboty ziemne, korytowanie istniejącej podbudowy gr.średnia 40m -20% materiału pozostawiona na odkład, pozostały materiał -wywóz  na odl. do  3km  390x3,2x0,40                  D-04.01.01</t>
  </si>
  <si>
    <t>Dolna warstwa podbudowy z tłucznia kamiennego,  60-120mm gr. 30 cm   390x3,2                                                 D-04.04.00, D-04.04.02</t>
  </si>
  <si>
    <t>Dolna  warstwa podbudowy z tłucznia kamiennego   0-63mm gr.15cm                      D-04.04.00, D-04.04.02</t>
  </si>
  <si>
    <t>Górna warstwa podbudowy z tłucznia kamiennego 0-31,5mm gr.10cm wykonana przy użyciu rozściełacza             D-04.04.00, D-04.04.02</t>
  </si>
  <si>
    <t>Nawierzchnia z masy mineralno asfaltowej  w-wa wiążąca AC16W gr 5cm   390x3                                    D-05. 03.05b</t>
  </si>
  <si>
    <t>Uzupełnienie poboczy tłuczniem kamiennym 0-31,5mm, gr 10cm     390x0,4                D-06.03.01a</t>
  </si>
  <si>
    <t>Demontaż koryt typ mulda, ułożenie na podbudowie z kruszywa i ławie betonowej   D-06.04.01</t>
  </si>
  <si>
    <t>Formowanie nasypów ziemnych poza poboczem drogi                             D-04.01.01</t>
  </si>
  <si>
    <t>Roboty ziemne, korytowanie istniejącej podbudowy  gr. 55cm - 20% materiału pozostawiona na odkład, pozostały materiał -wywóz wywóz na odl. do  3km  280x3,4x0,55                              D-04.01.01</t>
  </si>
  <si>
    <t>Dolna warstwa podbudowy  gr 30cm  z tłucznia kamiennego 60-120      280x3,4 D-04.04.00, D-04.04.02</t>
  </si>
  <si>
    <t>Dolna warstwa podbudowy z tłucznia kamiennego                           0-63mm gr.15cm  D-04.04.00, D-04.04.02</t>
  </si>
  <si>
    <t>Górna warstwa podbudowy  z tłucznia kamiennego               0-31,5mm gr.10cm wykonana przy użyciu rozściełacza   D-04.04.00, D-04.04.02</t>
  </si>
  <si>
    <t>Nawierzchnia z masy mineralno asfaltowej  w-wa wiążąca AC16W gr 5cm  280x3           D-05. 03.05b</t>
  </si>
  <si>
    <t>Skropienie nawierzchni  emulsją asfaltową w ilości 0,5kg/m2                            D-04.03.01</t>
  </si>
  <si>
    <t>Nawierzchnia z masy mineralno asfaltowej AC11S 4cm   w-wa ścieralna                                  D-05. 03.05a</t>
  </si>
  <si>
    <t>Uzupełnienie poboczy tłuczniem kamiennym                          0-31,5mm, gr 10cm               D-06.03.01a</t>
  </si>
  <si>
    <t xml:space="preserve"> Montaż kręgów żelbetowych fi 1000– 2x1m,na podbudowie z kruszywa, zasypanie  drobnym tłuczniem kamiennym ,     D-03.00.00</t>
  </si>
  <si>
    <t xml:space="preserve"> Żelbetowe ścianki czołowe przepustu-      D-03.00.00</t>
  </si>
  <si>
    <t>Regulacja wysokościowa studni rewizyjnych kanalizacji sanitarnej                    D-00.00.00</t>
  </si>
  <si>
    <t xml:space="preserve">Przedmiar robót dla wykonania remontu drogi wewnętrznej stanowiącej  dz. Nr 146/8 w miejscowości Stradomka                              </t>
  </si>
  <si>
    <t>Roboty ziemne, korytowanie istniejącej podbudowy  gr. 55m  20% materiału pozostawiona na odkład, pozostały materiał -wywóz na odl. do  3km  74x3,8+ 95 x0,55       D-04.01.01</t>
  </si>
  <si>
    <t>Dolna warstwa podbudowy  gr 30cm  z tłucznia kamiennego 60-120                     74x3,8+95 D-04.04.00, D-04.04.02</t>
  </si>
  <si>
    <t>Dolna warstwa podbudowy z tłucznia kamiennego   0-63mm gr.15cm   D-04.04.00, D-04.04.02</t>
  </si>
  <si>
    <t>Górna warstwa podbudowy  z tłucznia kamiennego                         0-31,5mm gr.10cm wykonana przy użyciu rozściełacza                 D-04.04.00, D-04.04.02</t>
  </si>
  <si>
    <t>Nawierzchnia z masy mineralno asfaltowej  w-wa wiążąca AC16W gr 5cm   74x3    D-05. 03.05b</t>
  </si>
  <si>
    <t>Skropienie nawierzchni  emulsją asfaltową w ilości 0,5kg/m2                               D-04.03.01</t>
  </si>
  <si>
    <t>Regulacja wysokościowa studni rewizyjnych kanalizacji sanitarnej                               D-00.00.00</t>
  </si>
  <si>
    <t>Formowanie nasypów ziemnych poza poboczem drogi                        D-04.01.01</t>
  </si>
  <si>
    <t xml:space="preserve">Przedmiar robót dla remontu drogi wewnętrznej stanowiącej   dz. Nr 121 miejscowości Stradomka                       </t>
  </si>
  <si>
    <t>Roboty ziemne, korytowanie istniejącej podbudowy  gr. 55m  20% materiału pozostawiona na odkład, pozostały materiał -wywóz na odl. do  3km  28x3,6+ 10 x0,55                      D-04.01.01</t>
  </si>
  <si>
    <t>Dolna warstwa podbudowy  gr 30cm  z tłucznia kamiennego 60-120 28x3,6+10                                                         D-04.04.00, D-04.04.02</t>
  </si>
  <si>
    <t>Dolna warstwa podbudowy z tłucznia kamiennego                    0-63mm gr.15cm   D-04.04.00, D-04.04.02</t>
  </si>
  <si>
    <t>Górna warstwa podbudowy  z tłucznia kamiennego                         0-31,5mm gr.10cm wykonana przy użyciu rozściełacza      D-04.04.00, D-04.04.02</t>
  </si>
  <si>
    <t>Nawierzchnia z masy mineralno asfaltowej   w-wa wiążąca AC16W gr 5cm   28x3 +6                       D-05. 03.05b</t>
  </si>
  <si>
    <t>Regulacja wysokościowa studni rewizyjnych kanalizacji sanitarnej              D-00.00.00</t>
  </si>
  <si>
    <t xml:space="preserve">Przedmiar robót dla  wykonania przebudowy drogi wewnętrznej dz.   Nr. 297, 305/7 w miejscowości Buczyna.                         </t>
  </si>
  <si>
    <t xml:space="preserve">Przedmiar robót dla wykonania przebudowy drogi wewnętrznej stanowiącej  dz. Nr 527 w miejscowości Nieszkowice Małe                               </t>
  </si>
  <si>
    <t>Nazwa zadania</t>
  </si>
  <si>
    <t>Kwota brutto</t>
  </si>
  <si>
    <t>Zadanie nr 12</t>
  </si>
  <si>
    <t>Zadanie nr 13</t>
  </si>
  <si>
    <t>Zadanie nr 14</t>
  </si>
  <si>
    <t>Zadanie nr 15</t>
  </si>
  <si>
    <t>Zadanie nr 16</t>
  </si>
  <si>
    <t>Zadanie nr 17</t>
  </si>
  <si>
    <t>Zadanie nr 18</t>
  </si>
  <si>
    <t>Zadanie nr 19</t>
  </si>
  <si>
    <t>Zadanie nr 20</t>
  </si>
  <si>
    <t>Zadanie nr 21</t>
  </si>
  <si>
    <t xml:space="preserve">Przebudowa  drogi wewnętrznej dz.103 w msc. Chełm.   </t>
  </si>
  <si>
    <t xml:space="preserve">Przebudowa  drogi wewnętrznej dz.   Nr. 98/11, 98/10, 98/9 w miejscowości  Gierczyce.   </t>
  </si>
  <si>
    <t xml:space="preserve">Przebudowa drogi wewnętrznej stanowiącej działkę  dz. ewid.215, 128, 182/2 w msc. Buczyna.   </t>
  </si>
  <si>
    <t xml:space="preserve"> Przebudowa drogi wewnętrznej dz.   Nr. 527 w miejscowości Nieszkowice Małe                   </t>
  </si>
  <si>
    <t xml:space="preserve">Przebudowa drogi wewnętrznej  dz.   nr. 297, 305/7 w miejscowości Buczyna. </t>
  </si>
  <si>
    <t>Remont drogi gminnej nr 581105K stanowiącej działkę nr ewid. 511/2 w msc. Siedlec.</t>
  </si>
  <si>
    <t xml:space="preserve">Remont drogi wewnętrznej stanowiącej  dz. Nr 146/8 w miejscowości Stradomka   </t>
  </si>
  <si>
    <t xml:space="preserve">Remont drogi wewnętrznej stanowiącej  dz. Nr 121 w miejscowości Stradomka </t>
  </si>
  <si>
    <t xml:space="preserve"> Remont drogi wewnętrznej dz.   Nr. 276 w miejscowości Nieszkowice Małe                   </t>
  </si>
  <si>
    <t xml:space="preserve">Utwardzenie działki   Nr. 184/2 w miejscowości  Gierczyce.   </t>
  </si>
  <si>
    <t>RAZEM CENA OFERTY DLA CZĘŚCI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</si>
</sst>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&quot;     &quot;"/>
  </numFmts>
  <fonts count="14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2" fillId="0" borderId="7" xfId="0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 vertical="center" wrapText="1"/>
    </xf>
    <xf numFmtId="2" fontId="2" fillId="0" borderId="10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4" fontId="10" fillId="0" borderId="0" xfId="0" applyNumberFormat="1" applyFont="1"/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5" fontId="11" fillId="0" borderId="15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right"/>
    </xf>
    <xf numFmtId="164" fontId="12" fillId="2" borderId="5" xfId="0" applyNumberFormat="1" applyFont="1" applyFill="1" applyBorder="1" applyAlignment="1">
      <alignment horizontal="center"/>
    </xf>
    <xf numFmtId="4" fontId="13" fillId="0" borderId="0" xfId="0" applyNumberFormat="1" applyFont="1"/>
    <xf numFmtId="0" fontId="9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2" fontId="2" fillId="0" borderId="12" xfId="0" applyNumberFormat="1" applyFont="1" applyBorder="1" applyAlignment="1"/>
    <xf numFmtId="0" fontId="0" fillId="0" borderId="5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E15" sqref="E15"/>
    </sheetView>
  </sheetViews>
  <sheetFormatPr defaultColWidth="8.85546875" defaultRowHeight="15" x14ac:dyDescent="0.25"/>
  <cols>
    <col min="2" max="2" width="6.85546875" customWidth="1"/>
    <col min="3" max="3" width="17.7109375" customWidth="1"/>
    <col min="4" max="4" width="87.7109375" customWidth="1"/>
    <col min="5" max="5" width="25.140625" customWidth="1"/>
    <col min="6" max="6" width="20.7109375" customWidth="1"/>
  </cols>
  <sheetData>
    <row r="2" spans="2:7" ht="15.75" thickBot="1" x14ac:dyDescent="0.3"/>
    <row r="3" spans="2:7" ht="18" x14ac:dyDescent="0.25">
      <c r="B3" s="21" t="s">
        <v>1</v>
      </c>
      <c r="C3" s="21"/>
      <c r="D3" s="21" t="s">
        <v>149</v>
      </c>
      <c r="E3" s="22" t="s">
        <v>150</v>
      </c>
    </row>
    <row r="4" spans="2:7" ht="23.25" x14ac:dyDescent="0.35">
      <c r="B4" s="23" t="s">
        <v>7</v>
      </c>
      <c r="C4" s="23" t="s">
        <v>151</v>
      </c>
      <c r="D4" s="30" t="s">
        <v>161</v>
      </c>
      <c r="E4" s="25">
        <f>'Chełm dz.103'!G23</f>
        <v>0</v>
      </c>
      <c r="F4" s="26"/>
    </row>
    <row r="5" spans="2:7" ht="23.25" x14ac:dyDescent="0.35">
      <c r="B5" s="27" t="s">
        <v>10</v>
      </c>
      <c r="C5" s="23" t="s">
        <v>152</v>
      </c>
      <c r="D5" s="24" t="s">
        <v>166</v>
      </c>
      <c r="E5" s="25">
        <f>'Siedlec dz.511-2'!G22</f>
        <v>0</v>
      </c>
      <c r="F5" s="26"/>
    </row>
    <row r="6" spans="2:7" ht="23.25" x14ac:dyDescent="0.35">
      <c r="B6" s="27" t="s">
        <v>13</v>
      </c>
      <c r="C6" s="23" t="s">
        <v>153</v>
      </c>
      <c r="D6" s="32" t="s">
        <v>170</v>
      </c>
      <c r="E6" s="25">
        <f>'Gierczyce dz. 184-2'!F14</f>
        <v>0</v>
      </c>
      <c r="F6" s="26"/>
    </row>
    <row r="7" spans="2:7" ht="23.25" x14ac:dyDescent="0.35">
      <c r="B7" s="27" t="s">
        <v>15</v>
      </c>
      <c r="C7" s="23" t="s">
        <v>154</v>
      </c>
      <c r="D7" s="24" t="s">
        <v>162</v>
      </c>
      <c r="E7" s="25">
        <f>'Gierczyce dz.98-11'!G22</f>
        <v>0</v>
      </c>
      <c r="F7" s="26"/>
    </row>
    <row r="8" spans="2:7" ht="28.5" x14ac:dyDescent="0.35">
      <c r="B8" s="29" t="s">
        <v>17</v>
      </c>
      <c r="C8" s="23" t="s">
        <v>155</v>
      </c>
      <c r="D8" s="28" t="s">
        <v>163</v>
      </c>
      <c r="E8" s="31">
        <f>'Buczyna dz182-2'!G21</f>
        <v>0</v>
      </c>
      <c r="F8" s="26"/>
    </row>
    <row r="9" spans="2:7" ht="23.25" x14ac:dyDescent="0.35">
      <c r="B9" s="29" t="s">
        <v>19</v>
      </c>
      <c r="C9" s="23" t="s">
        <v>156</v>
      </c>
      <c r="D9" s="28" t="s">
        <v>165</v>
      </c>
      <c r="E9" s="31">
        <f>'Buczyna dz. 297, 305-7'!G21</f>
        <v>0</v>
      </c>
      <c r="F9" s="26"/>
    </row>
    <row r="10" spans="2:7" ht="23.25" x14ac:dyDescent="0.35">
      <c r="B10" s="29" t="s">
        <v>21</v>
      </c>
      <c r="C10" s="23" t="s">
        <v>157</v>
      </c>
      <c r="D10" s="28" t="s">
        <v>169</v>
      </c>
      <c r="E10" s="31">
        <f>'Nieszkowice .M dz. 276-Podk.'!G23</f>
        <v>0</v>
      </c>
      <c r="F10" s="26"/>
    </row>
    <row r="11" spans="2:7" ht="23.25" x14ac:dyDescent="0.35">
      <c r="B11" s="33" t="s">
        <v>24</v>
      </c>
      <c r="C11" s="23" t="s">
        <v>158</v>
      </c>
      <c r="D11" s="28" t="s">
        <v>164</v>
      </c>
      <c r="E11" s="31">
        <f>'Nieszkowice Małe dz. 527'!F19</f>
        <v>0</v>
      </c>
      <c r="F11" s="26"/>
    </row>
    <row r="12" spans="2:7" ht="23.25" x14ac:dyDescent="0.35">
      <c r="B12" s="33" t="s">
        <v>26</v>
      </c>
      <c r="C12" s="23" t="s">
        <v>159</v>
      </c>
      <c r="D12" s="37" t="s">
        <v>167</v>
      </c>
      <c r="E12" s="31">
        <f>'Stradomka dz.146-8--'!F18</f>
        <v>0</v>
      </c>
      <c r="F12" s="26"/>
    </row>
    <row r="13" spans="2:7" ht="23.25" x14ac:dyDescent="0.35">
      <c r="B13" s="33" t="s">
        <v>29</v>
      </c>
      <c r="C13" s="23" t="s">
        <v>160</v>
      </c>
      <c r="D13" s="38" t="s">
        <v>168</v>
      </c>
      <c r="E13" s="31">
        <f>'Stradomka dz.121'!F17</f>
        <v>0</v>
      </c>
      <c r="F13" s="26"/>
    </row>
    <row r="14" spans="2:7" ht="23.25" x14ac:dyDescent="0.35">
      <c r="D14" s="34" t="s">
        <v>171</v>
      </c>
      <c r="E14" s="35">
        <f>SUM(E4:E13)</f>
        <v>0</v>
      </c>
      <c r="F14" s="26"/>
    </row>
    <row r="15" spans="2:7" ht="23.25" x14ac:dyDescent="0.35">
      <c r="E15" s="36"/>
      <c r="F15" s="26"/>
      <c r="G15" s="2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opLeftCell="A7" zoomScaleNormal="100" workbookViewId="0">
      <selection activeCell="E14" sqref="E14"/>
    </sheetView>
  </sheetViews>
  <sheetFormatPr defaultColWidth="8.7109375" defaultRowHeight="15" x14ac:dyDescent="0.25"/>
  <cols>
    <col min="1" max="1" width="6.7109375" customWidth="1"/>
    <col min="2" max="2" width="52.5703125" customWidth="1"/>
    <col min="5" max="5" width="7.42578125" customWidth="1"/>
    <col min="6" max="6" width="10.28515625" customWidth="1"/>
  </cols>
  <sheetData>
    <row r="2" spans="1:6" ht="15.75" x14ac:dyDescent="0.25">
      <c r="A2" s="13"/>
      <c r="B2" s="13"/>
      <c r="C2" s="13"/>
      <c r="D2" s="13"/>
      <c r="E2" s="13"/>
      <c r="F2" s="13"/>
    </row>
    <row r="3" spans="1:6" ht="14.45" customHeight="1" x14ac:dyDescent="0.25">
      <c r="A3" s="16" t="s">
        <v>131</v>
      </c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ht="45" x14ac:dyDescent="0.25">
      <c r="A5" s="2" t="s">
        <v>1</v>
      </c>
      <c r="B5" s="3" t="s">
        <v>2</v>
      </c>
      <c r="C5" s="3" t="s">
        <v>3</v>
      </c>
      <c r="D5" s="3" t="s">
        <v>4</v>
      </c>
      <c r="E5" s="4" t="s">
        <v>5</v>
      </c>
      <c r="F5" s="5" t="s">
        <v>6</v>
      </c>
    </row>
    <row r="6" spans="1:6" ht="58.15" customHeight="1" x14ac:dyDescent="0.25">
      <c r="A6" s="6" t="s">
        <v>7</v>
      </c>
      <c r="B6" s="7" t="s">
        <v>132</v>
      </c>
      <c r="C6" s="8" t="s">
        <v>12</v>
      </c>
      <c r="D6" s="8">
        <v>209</v>
      </c>
      <c r="E6" s="9">
        <v>0</v>
      </c>
      <c r="F6" s="10">
        <f>D6*E6</f>
        <v>0</v>
      </c>
    </row>
    <row r="7" spans="1:6" ht="40.9" customHeight="1" x14ac:dyDescent="0.25">
      <c r="A7" s="6" t="s">
        <v>10</v>
      </c>
      <c r="B7" s="7" t="s">
        <v>133</v>
      </c>
      <c r="C7" s="8" t="s">
        <v>9</v>
      </c>
      <c r="D7" s="8">
        <v>380</v>
      </c>
      <c r="E7" s="9">
        <v>0</v>
      </c>
      <c r="F7" s="10">
        <f t="shared" ref="F7:F15" si="0">D7*E7</f>
        <v>0</v>
      </c>
    </row>
    <row r="8" spans="1:6" ht="34.15" customHeight="1" x14ac:dyDescent="0.25">
      <c r="A8" s="6" t="s">
        <v>13</v>
      </c>
      <c r="B8" s="7" t="s">
        <v>134</v>
      </c>
      <c r="C8" s="8" t="s">
        <v>9</v>
      </c>
      <c r="D8" s="8">
        <v>380</v>
      </c>
      <c r="E8" s="9">
        <v>0</v>
      </c>
      <c r="F8" s="10">
        <f t="shared" si="0"/>
        <v>0</v>
      </c>
    </row>
    <row r="9" spans="1:6" ht="57.4" customHeight="1" x14ac:dyDescent="0.25">
      <c r="A9" s="6" t="s">
        <v>15</v>
      </c>
      <c r="B9" s="7" t="s">
        <v>135</v>
      </c>
      <c r="C9" s="8" t="s">
        <v>9</v>
      </c>
      <c r="D9" s="8">
        <v>380</v>
      </c>
      <c r="E9" s="9">
        <v>0</v>
      </c>
      <c r="F9" s="10">
        <f t="shared" si="0"/>
        <v>0</v>
      </c>
    </row>
    <row r="10" spans="1:6" ht="40.15" customHeight="1" x14ac:dyDescent="0.25">
      <c r="A10" s="6" t="s">
        <v>17</v>
      </c>
      <c r="B10" s="7" t="s">
        <v>136</v>
      </c>
      <c r="C10" s="8" t="s">
        <v>9</v>
      </c>
      <c r="D10" s="8">
        <v>294</v>
      </c>
      <c r="E10" s="9">
        <v>0</v>
      </c>
      <c r="F10" s="10">
        <f t="shared" si="0"/>
        <v>0</v>
      </c>
    </row>
    <row r="11" spans="1:6" ht="28.15" customHeight="1" x14ac:dyDescent="0.25">
      <c r="A11" s="6" t="s">
        <v>19</v>
      </c>
      <c r="B11" s="7" t="s">
        <v>137</v>
      </c>
      <c r="C11" s="8" t="s">
        <v>9</v>
      </c>
      <c r="D11" s="8">
        <v>294</v>
      </c>
      <c r="E11" s="9">
        <v>0</v>
      </c>
      <c r="F11" s="10">
        <f t="shared" si="0"/>
        <v>0</v>
      </c>
    </row>
    <row r="12" spans="1:6" ht="42" customHeight="1" x14ac:dyDescent="0.25">
      <c r="A12" s="6" t="s">
        <v>21</v>
      </c>
      <c r="B12" s="7" t="s">
        <v>75</v>
      </c>
      <c r="C12" s="8" t="s">
        <v>9</v>
      </c>
      <c r="D12" s="8">
        <v>294</v>
      </c>
      <c r="E12" s="9">
        <v>0</v>
      </c>
      <c r="F12" s="10">
        <f t="shared" si="0"/>
        <v>0</v>
      </c>
    </row>
    <row r="13" spans="1:6" ht="37.15" customHeight="1" x14ac:dyDescent="0.25">
      <c r="A13" s="6" t="s">
        <v>24</v>
      </c>
      <c r="B13" s="7" t="s">
        <v>76</v>
      </c>
      <c r="C13" s="8" t="s">
        <v>9</v>
      </c>
      <c r="D13" s="8">
        <v>80</v>
      </c>
      <c r="E13" s="9">
        <v>0</v>
      </c>
      <c r="F13" s="10">
        <f t="shared" si="0"/>
        <v>0</v>
      </c>
    </row>
    <row r="14" spans="1:6" ht="41.25" customHeight="1" x14ac:dyDescent="0.25">
      <c r="A14" s="6" t="s">
        <v>26</v>
      </c>
      <c r="B14" s="7" t="s">
        <v>138</v>
      </c>
      <c r="C14" s="8" t="s">
        <v>39</v>
      </c>
      <c r="D14" s="8">
        <v>4</v>
      </c>
      <c r="E14" s="9">
        <v>0</v>
      </c>
      <c r="F14" s="10">
        <f t="shared" si="0"/>
        <v>0</v>
      </c>
    </row>
    <row r="15" spans="1:6" ht="31.35" customHeight="1" x14ac:dyDescent="0.25">
      <c r="A15" s="6">
        <v>10</v>
      </c>
      <c r="B15" s="7" t="s">
        <v>139</v>
      </c>
      <c r="C15" s="8" t="s">
        <v>12</v>
      </c>
      <c r="D15" s="8">
        <v>20</v>
      </c>
      <c r="E15" s="9">
        <v>0</v>
      </c>
      <c r="F15" s="10">
        <f t="shared" si="0"/>
        <v>0</v>
      </c>
    </row>
    <row r="16" spans="1:6" ht="14.45" customHeight="1" x14ac:dyDescent="0.25">
      <c r="A16" s="17" t="s">
        <v>46</v>
      </c>
      <c r="B16" s="17"/>
      <c r="C16" s="18">
        <f>SUM(F6:F15)</f>
        <v>0</v>
      </c>
      <c r="D16" s="18"/>
      <c r="E16" s="18"/>
      <c r="F16" s="18"/>
    </row>
    <row r="17" spans="1:6" ht="14.45" customHeight="1" x14ac:dyDescent="0.25">
      <c r="A17" s="19" t="s">
        <v>47</v>
      </c>
      <c r="B17" s="19"/>
      <c r="C17" s="20">
        <f>C16*0.23</f>
        <v>0</v>
      </c>
      <c r="D17" s="20"/>
      <c r="E17" s="20"/>
      <c r="F17" s="20"/>
    </row>
    <row r="18" spans="1:6" ht="14.45" customHeight="1" x14ac:dyDescent="0.25">
      <c r="A18" s="15" t="s">
        <v>48</v>
      </c>
      <c r="B18" s="15"/>
      <c r="C18" s="40"/>
      <c r="D18" s="39"/>
      <c r="E18" s="39"/>
      <c r="F18" s="39">
        <f>C16+C17</f>
        <v>0</v>
      </c>
    </row>
    <row r="19" spans="1:6" x14ac:dyDescent="0.25">
      <c r="E19" s="12"/>
    </row>
    <row r="20" spans="1:6" x14ac:dyDescent="0.25">
      <c r="B20" t="s">
        <v>49</v>
      </c>
    </row>
  </sheetData>
  <mergeCells count="6">
    <mergeCell ref="A18:B18"/>
    <mergeCell ref="A3:F4"/>
    <mergeCell ref="A16:B16"/>
    <mergeCell ref="C16:F16"/>
    <mergeCell ref="A17:B17"/>
    <mergeCell ref="C17:F17"/>
  </mergeCells>
  <pageMargins left="0.78749999999999998" right="0.78749999999999998" top="1.05277777777778" bottom="1.05277777777778" header="0.78749999999999998" footer="0.78749999999999998"/>
  <pageSetup paperSize="9" scale="84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8" zoomScaleNormal="100" workbookViewId="0">
      <selection activeCell="E13" sqref="E13"/>
    </sheetView>
  </sheetViews>
  <sheetFormatPr defaultColWidth="11.5703125" defaultRowHeight="15" x14ac:dyDescent="0.25"/>
  <cols>
    <col min="1" max="1" width="6" customWidth="1"/>
    <col min="2" max="2" width="49.5703125" customWidth="1"/>
    <col min="3" max="3" width="10.28515625" customWidth="1"/>
    <col min="4" max="5" width="9.85546875" customWidth="1"/>
  </cols>
  <sheetData>
    <row r="1" spans="1:6" ht="12.75" customHeight="1" x14ac:dyDescent="0.25">
      <c r="A1" s="1"/>
      <c r="B1" s="1"/>
      <c r="C1" s="1"/>
      <c r="D1" s="1"/>
      <c r="E1" s="1"/>
      <c r="F1" s="1"/>
    </row>
    <row r="2" spans="1:6" ht="13.9" customHeight="1" x14ac:dyDescent="0.25">
      <c r="A2" s="16" t="s">
        <v>140</v>
      </c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ht="45" x14ac:dyDescent="0.2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5" t="s">
        <v>6</v>
      </c>
    </row>
    <row r="5" spans="1:6" ht="55.15" customHeight="1" x14ac:dyDescent="0.25">
      <c r="A5" s="6" t="s">
        <v>7</v>
      </c>
      <c r="B5" s="7" t="s">
        <v>141</v>
      </c>
      <c r="C5" s="8" t="s">
        <v>12</v>
      </c>
      <c r="D5" s="9">
        <v>24</v>
      </c>
      <c r="E5" s="9">
        <v>0</v>
      </c>
      <c r="F5" s="10">
        <f>D5*E5</f>
        <v>0</v>
      </c>
    </row>
    <row r="6" spans="1:6" ht="55.9" customHeight="1" x14ac:dyDescent="0.25">
      <c r="A6" s="6" t="s">
        <v>10</v>
      </c>
      <c r="B6" s="7" t="s">
        <v>142</v>
      </c>
      <c r="C6" s="8" t="s">
        <v>9</v>
      </c>
      <c r="D6" s="8">
        <v>110.8</v>
      </c>
      <c r="E6" s="9">
        <v>0</v>
      </c>
      <c r="F6" s="10">
        <f t="shared" ref="F6:F14" si="0">D6*E6</f>
        <v>0</v>
      </c>
    </row>
    <row r="7" spans="1:6" ht="49.35" customHeight="1" x14ac:dyDescent="0.25">
      <c r="A7" s="6" t="s">
        <v>13</v>
      </c>
      <c r="B7" s="7" t="s">
        <v>143</v>
      </c>
      <c r="C7" s="8" t="s">
        <v>9</v>
      </c>
      <c r="D7" s="8">
        <v>11.8</v>
      </c>
      <c r="E7" s="9">
        <v>0</v>
      </c>
      <c r="F7" s="10">
        <f t="shared" si="0"/>
        <v>0</v>
      </c>
    </row>
    <row r="8" spans="1:6" ht="58.9" customHeight="1" x14ac:dyDescent="0.25">
      <c r="A8" s="6" t="s">
        <v>15</v>
      </c>
      <c r="B8" s="7" t="s">
        <v>144</v>
      </c>
      <c r="C8" s="8" t="s">
        <v>9</v>
      </c>
      <c r="D8" s="8">
        <v>110.8</v>
      </c>
      <c r="E8" s="9">
        <v>0</v>
      </c>
      <c r="F8" s="10">
        <f t="shared" si="0"/>
        <v>0</v>
      </c>
    </row>
    <row r="9" spans="1:6" ht="46.35" customHeight="1" x14ac:dyDescent="0.25">
      <c r="A9" s="6" t="s">
        <v>17</v>
      </c>
      <c r="B9" s="7" t="s">
        <v>145</v>
      </c>
      <c r="C9" s="8" t="s">
        <v>9</v>
      </c>
      <c r="D9" s="8">
        <v>90</v>
      </c>
      <c r="E9" s="9">
        <v>0</v>
      </c>
      <c r="F9" s="10">
        <f t="shared" si="0"/>
        <v>0</v>
      </c>
    </row>
    <row r="10" spans="1:6" ht="46.35" customHeight="1" x14ac:dyDescent="0.25">
      <c r="A10" s="6" t="s">
        <v>19</v>
      </c>
      <c r="B10" s="7" t="s">
        <v>137</v>
      </c>
      <c r="C10" s="8" t="s">
        <v>9</v>
      </c>
      <c r="D10" s="8">
        <v>90</v>
      </c>
      <c r="E10" s="9">
        <v>0</v>
      </c>
      <c r="F10" s="10">
        <f t="shared" si="0"/>
        <v>0</v>
      </c>
    </row>
    <row r="11" spans="1:6" ht="50.65" customHeight="1" x14ac:dyDescent="0.25">
      <c r="A11" s="6" t="s">
        <v>21</v>
      </c>
      <c r="B11" s="7" t="s">
        <v>75</v>
      </c>
      <c r="C11" s="8" t="s">
        <v>9</v>
      </c>
      <c r="D11" s="8">
        <v>90</v>
      </c>
      <c r="E11" s="9">
        <v>0</v>
      </c>
      <c r="F11" s="10">
        <f t="shared" si="0"/>
        <v>0</v>
      </c>
    </row>
    <row r="12" spans="1:6" ht="40.35" customHeight="1" x14ac:dyDescent="0.25">
      <c r="A12" s="6" t="s">
        <v>24</v>
      </c>
      <c r="B12" s="7" t="s">
        <v>76</v>
      </c>
      <c r="C12" s="8" t="s">
        <v>9</v>
      </c>
      <c r="D12" s="8">
        <v>16.8</v>
      </c>
      <c r="E12" s="9">
        <v>0</v>
      </c>
      <c r="F12" s="10">
        <f t="shared" si="0"/>
        <v>0</v>
      </c>
    </row>
    <row r="13" spans="1:6" ht="41.1" customHeight="1" x14ac:dyDescent="0.25">
      <c r="A13" s="6" t="s">
        <v>26</v>
      </c>
      <c r="B13" s="7" t="s">
        <v>146</v>
      </c>
      <c r="C13" s="8" t="s">
        <v>39</v>
      </c>
      <c r="D13" s="8">
        <v>2</v>
      </c>
      <c r="E13" s="9">
        <v>0</v>
      </c>
      <c r="F13" s="10">
        <f t="shared" si="0"/>
        <v>0</v>
      </c>
    </row>
    <row r="14" spans="1:6" ht="43.35" customHeight="1" x14ac:dyDescent="0.25">
      <c r="A14" s="6">
        <v>10</v>
      </c>
      <c r="B14" s="7" t="s">
        <v>139</v>
      </c>
      <c r="C14" s="8" t="s">
        <v>12</v>
      </c>
      <c r="D14" s="8">
        <v>10</v>
      </c>
      <c r="E14" s="9">
        <v>0</v>
      </c>
      <c r="F14" s="10">
        <f t="shared" si="0"/>
        <v>0</v>
      </c>
    </row>
    <row r="15" spans="1:6" ht="23.85" customHeight="1" x14ac:dyDescent="0.25">
      <c r="A15" s="17" t="s">
        <v>46</v>
      </c>
      <c r="B15" s="17"/>
      <c r="C15" s="18">
        <f>SUM(F5:F14)</f>
        <v>0</v>
      </c>
      <c r="D15" s="18"/>
      <c r="E15" s="18"/>
      <c r="F15" s="18"/>
    </row>
    <row r="16" spans="1:6" ht="13.9" customHeight="1" x14ac:dyDescent="0.25">
      <c r="A16" s="19" t="s">
        <v>47</v>
      </c>
      <c r="B16" s="19"/>
      <c r="C16" s="20">
        <f>C15*0.23</f>
        <v>0</v>
      </c>
      <c r="D16" s="20"/>
      <c r="E16" s="20"/>
      <c r="F16" s="20"/>
    </row>
    <row r="17" spans="1:6" ht="13.9" customHeight="1" x14ac:dyDescent="0.25">
      <c r="A17" s="15" t="s">
        <v>48</v>
      </c>
      <c r="B17" s="15"/>
      <c r="C17" s="40"/>
      <c r="D17" s="39"/>
      <c r="E17" s="39"/>
      <c r="F17" s="39">
        <f>C15+C16</f>
        <v>0</v>
      </c>
    </row>
    <row r="18" spans="1:6" x14ac:dyDescent="0.25">
      <c r="E18" s="12"/>
    </row>
  </sheetData>
  <mergeCells count="6">
    <mergeCell ref="A17:B17"/>
    <mergeCell ref="A2:F3"/>
    <mergeCell ref="A15:B15"/>
    <mergeCell ref="C15:F15"/>
    <mergeCell ref="A16:B16"/>
    <mergeCell ref="C16:F16"/>
  </mergeCells>
  <pageMargins left="0.78749999999999998" right="0.78749999999999998" top="0.78749999999999998" bottom="1.05277777777778" header="0.51180555555555496" footer="0.78749999999999998"/>
  <pageSetup paperSize="9" scale="84" firstPageNumber="0" orientation="portrait" horizontalDpi="300" verticalDpi="300"/>
  <headerFoot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B10" zoomScaleNormal="100" workbookViewId="0">
      <selection activeCell="F18" sqref="F18"/>
    </sheetView>
  </sheetViews>
  <sheetFormatPr defaultColWidth="8.7109375" defaultRowHeight="15" x14ac:dyDescent="0.25"/>
  <cols>
    <col min="1" max="1" width="8.7109375" hidden="1" customWidth="1"/>
    <col min="2" max="2" width="5.7109375" customWidth="1"/>
    <col min="3" max="3" width="53.140625" customWidth="1"/>
    <col min="4" max="4" width="7.140625" customWidth="1"/>
    <col min="7" max="7" width="10.5703125" customWidth="1"/>
  </cols>
  <sheetData>
    <row r="1" spans="2:7" ht="14.45" customHeight="1" x14ac:dyDescent="0.25">
      <c r="B1" s="16" t="s">
        <v>0</v>
      </c>
      <c r="C1" s="16"/>
      <c r="D1" s="16"/>
      <c r="E1" s="16"/>
      <c r="F1" s="16"/>
      <c r="G1" s="16"/>
    </row>
    <row r="2" spans="2:7" x14ac:dyDescent="0.25">
      <c r="B2" s="16"/>
      <c r="C2" s="16"/>
      <c r="D2" s="16"/>
      <c r="E2" s="16"/>
      <c r="F2" s="16"/>
      <c r="G2" s="16"/>
    </row>
    <row r="3" spans="2:7" ht="45" x14ac:dyDescent="0.25"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</row>
    <row r="4" spans="2:7" ht="36.6" customHeight="1" x14ac:dyDescent="0.25">
      <c r="B4" s="6" t="s">
        <v>7</v>
      </c>
      <c r="C4" s="7" t="s">
        <v>8</v>
      </c>
      <c r="D4" s="8" t="s">
        <v>9</v>
      </c>
      <c r="E4" s="8">
        <v>720</v>
      </c>
      <c r="F4" s="9">
        <v>0</v>
      </c>
      <c r="G4" s="10">
        <f>E4*F4</f>
        <v>0</v>
      </c>
    </row>
    <row r="5" spans="2:7" ht="52.9" customHeight="1" x14ac:dyDescent="0.25">
      <c r="B5" s="6" t="s">
        <v>10</v>
      </c>
      <c r="C5" s="7" t="s">
        <v>11</v>
      </c>
      <c r="D5" s="8" t="s">
        <v>12</v>
      </c>
      <c r="E5" s="8">
        <v>544.5</v>
      </c>
      <c r="F5" s="9">
        <v>0</v>
      </c>
      <c r="G5" s="10">
        <f t="shared" ref="G5:G20" si="0">E5*F5</f>
        <v>0</v>
      </c>
    </row>
    <row r="6" spans="2:7" ht="45.6" customHeight="1" x14ac:dyDescent="0.25">
      <c r="B6" s="6" t="s">
        <v>13</v>
      </c>
      <c r="C6" s="7" t="s">
        <v>14</v>
      </c>
      <c r="D6" s="8" t="s">
        <v>9</v>
      </c>
      <c r="E6" s="8">
        <v>990</v>
      </c>
      <c r="F6" s="9">
        <v>0</v>
      </c>
      <c r="G6" s="10">
        <f t="shared" si="0"/>
        <v>0</v>
      </c>
    </row>
    <row r="7" spans="2:7" ht="36" customHeight="1" x14ac:dyDescent="0.25">
      <c r="B7" s="6" t="s">
        <v>15</v>
      </c>
      <c r="C7" s="7" t="s">
        <v>16</v>
      </c>
      <c r="D7" s="8" t="s">
        <v>9</v>
      </c>
      <c r="E7" s="8">
        <v>990</v>
      </c>
      <c r="F7" s="9">
        <v>0</v>
      </c>
      <c r="G7" s="10">
        <f t="shared" si="0"/>
        <v>0</v>
      </c>
    </row>
    <row r="8" spans="2:7" ht="42" customHeight="1" x14ac:dyDescent="0.25">
      <c r="B8" s="6" t="s">
        <v>17</v>
      </c>
      <c r="C8" s="7" t="s">
        <v>18</v>
      </c>
      <c r="D8" s="8" t="s">
        <v>9</v>
      </c>
      <c r="E8" s="8">
        <v>990</v>
      </c>
      <c r="F8" s="9">
        <v>0</v>
      </c>
      <c r="G8" s="10">
        <f t="shared" si="0"/>
        <v>0</v>
      </c>
    </row>
    <row r="9" spans="2:7" ht="33.6" customHeight="1" x14ac:dyDescent="0.25">
      <c r="B9" s="6" t="s">
        <v>19</v>
      </c>
      <c r="C9" s="7" t="s">
        <v>20</v>
      </c>
      <c r="D9" s="8" t="s">
        <v>9</v>
      </c>
      <c r="E9" s="8">
        <v>750</v>
      </c>
      <c r="F9" s="9">
        <v>0</v>
      </c>
      <c r="G9" s="10">
        <f t="shared" si="0"/>
        <v>0</v>
      </c>
    </row>
    <row r="10" spans="2:7" ht="32.1" customHeight="1" x14ac:dyDescent="0.25">
      <c r="B10" s="6" t="s">
        <v>21</v>
      </c>
      <c r="C10" s="7" t="s">
        <v>22</v>
      </c>
      <c r="D10" s="8" t="s">
        <v>23</v>
      </c>
      <c r="E10" s="8">
        <v>750</v>
      </c>
      <c r="F10" s="9">
        <v>0</v>
      </c>
      <c r="G10" s="10">
        <f t="shared" si="0"/>
        <v>0</v>
      </c>
    </row>
    <row r="11" spans="2:7" ht="36.6" customHeight="1" x14ac:dyDescent="0.25">
      <c r="B11" s="6" t="s">
        <v>24</v>
      </c>
      <c r="C11" s="7" t="s">
        <v>25</v>
      </c>
      <c r="D11" s="8" t="s">
        <v>9</v>
      </c>
      <c r="E11" s="8">
        <v>750</v>
      </c>
      <c r="F11" s="9">
        <v>0</v>
      </c>
      <c r="G11" s="10">
        <f t="shared" si="0"/>
        <v>0</v>
      </c>
    </row>
    <row r="12" spans="2:7" ht="36.6" customHeight="1" x14ac:dyDescent="0.25">
      <c r="B12" s="6" t="s">
        <v>26</v>
      </c>
      <c r="C12" s="7" t="s">
        <v>27</v>
      </c>
      <c r="D12" s="8" t="s">
        <v>28</v>
      </c>
      <c r="E12" s="8">
        <v>44</v>
      </c>
      <c r="F12" s="9">
        <v>0</v>
      </c>
      <c r="G12" s="10">
        <f t="shared" si="0"/>
        <v>0</v>
      </c>
    </row>
    <row r="13" spans="2:7" ht="36.6" customHeight="1" x14ac:dyDescent="0.25">
      <c r="B13" s="6" t="s">
        <v>29</v>
      </c>
      <c r="C13" s="7" t="s">
        <v>30</v>
      </c>
      <c r="D13" s="8" t="s">
        <v>28</v>
      </c>
      <c r="E13" s="8">
        <v>155</v>
      </c>
      <c r="F13" s="9">
        <v>0</v>
      </c>
      <c r="G13" s="10">
        <f t="shared" si="0"/>
        <v>0</v>
      </c>
    </row>
    <row r="14" spans="2:7" ht="69.400000000000006" customHeight="1" x14ac:dyDescent="0.25">
      <c r="B14" s="6" t="s">
        <v>31</v>
      </c>
      <c r="C14" s="7" t="s">
        <v>32</v>
      </c>
      <c r="D14" s="8" t="s">
        <v>28</v>
      </c>
      <c r="E14" s="8">
        <v>155</v>
      </c>
      <c r="F14" s="9">
        <v>0</v>
      </c>
      <c r="G14" s="10">
        <f t="shared" si="0"/>
        <v>0</v>
      </c>
    </row>
    <row r="15" spans="2:7" ht="36.6" customHeight="1" x14ac:dyDescent="0.25">
      <c r="B15" s="6" t="s">
        <v>33</v>
      </c>
      <c r="C15" s="7" t="s">
        <v>34</v>
      </c>
      <c r="D15" s="8" t="s">
        <v>9</v>
      </c>
      <c r="E15" s="8">
        <v>133.19999999999999</v>
      </c>
      <c r="F15" s="9">
        <v>0</v>
      </c>
      <c r="G15" s="10">
        <f t="shared" si="0"/>
        <v>0</v>
      </c>
    </row>
    <row r="16" spans="2:7" ht="36.6" customHeight="1" x14ac:dyDescent="0.25">
      <c r="B16" s="6" t="s">
        <v>35</v>
      </c>
      <c r="C16" s="7" t="s">
        <v>36</v>
      </c>
      <c r="D16" s="8" t="s">
        <v>28</v>
      </c>
      <c r="E16" s="8">
        <v>88</v>
      </c>
      <c r="F16" s="9">
        <v>0</v>
      </c>
      <c r="G16" s="10">
        <f t="shared" si="0"/>
        <v>0</v>
      </c>
    </row>
    <row r="17" spans="2:7" ht="36.6" customHeight="1" x14ac:dyDescent="0.25">
      <c r="B17" s="6" t="s">
        <v>37</v>
      </c>
      <c r="C17" s="7" t="s">
        <v>38</v>
      </c>
      <c r="D17" s="8" t="s">
        <v>39</v>
      </c>
      <c r="E17" s="8">
        <v>6</v>
      </c>
      <c r="F17" s="9">
        <v>0</v>
      </c>
      <c r="G17" s="10">
        <f t="shared" si="0"/>
        <v>0</v>
      </c>
    </row>
    <row r="18" spans="2:7" ht="36.6" customHeight="1" x14ac:dyDescent="0.25">
      <c r="B18" s="6" t="s">
        <v>40</v>
      </c>
      <c r="C18" s="7" t="s">
        <v>41</v>
      </c>
      <c r="D18" s="8" t="s">
        <v>39</v>
      </c>
      <c r="E18" s="8">
        <v>2</v>
      </c>
      <c r="F18" s="9">
        <v>0</v>
      </c>
      <c r="G18" s="10">
        <f t="shared" si="0"/>
        <v>0</v>
      </c>
    </row>
    <row r="19" spans="2:7" ht="34.9" customHeight="1" x14ac:dyDescent="0.25">
      <c r="B19" s="6" t="s">
        <v>42</v>
      </c>
      <c r="C19" s="7" t="s">
        <v>43</v>
      </c>
      <c r="D19" s="8" t="s">
        <v>23</v>
      </c>
      <c r="E19" s="8">
        <v>120</v>
      </c>
      <c r="F19" s="9">
        <v>0</v>
      </c>
      <c r="G19" s="10">
        <f t="shared" si="0"/>
        <v>0</v>
      </c>
    </row>
    <row r="20" spans="2:7" ht="34.9" customHeight="1" x14ac:dyDescent="0.25">
      <c r="B20" s="6" t="s">
        <v>44</v>
      </c>
      <c r="C20" s="11" t="s">
        <v>45</v>
      </c>
      <c r="D20" s="8" t="s">
        <v>12</v>
      </c>
      <c r="E20" s="8">
        <v>15</v>
      </c>
      <c r="F20" s="9">
        <v>0</v>
      </c>
      <c r="G20" s="10">
        <f t="shared" si="0"/>
        <v>0</v>
      </c>
    </row>
    <row r="21" spans="2:7" ht="14.45" customHeight="1" x14ac:dyDescent="0.25">
      <c r="B21" s="17" t="s">
        <v>46</v>
      </c>
      <c r="C21" s="17"/>
      <c r="D21" s="18">
        <f>SUM(G4:G20)</f>
        <v>0</v>
      </c>
      <c r="E21" s="18"/>
      <c r="F21" s="18"/>
      <c r="G21" s="18"/>
    </row>
    <row r="22" spans="2:7" ht="14.45" customHeight="1" x14ac:dyDescent="0.25">
      <c r="B22" s="19" t="s">
        <v>47</v>
      </c>
      <c r="C22" s="19"/>
      <c r="D22" s="20">
        <f>D21*0.23</f>
        <v>0</v>
      </c>
      <c r="E22" s="20"/>
      <c r="F22" s="20"/>
      <c r="G22" s="20"/>
    </row>
    <row r="23" spans="2:7" ht="14.45" customHeight="1" x14ac:dyDescent="0.25">
      <c r="B23" s="15" t="s">
        <v>48</v>
      </c>
      <c r="C23" s="15"/>
      <c r="D23" s="40"/>
      <c r="E23" s="39"/>
      <c r="F23" s="39"/>
      <c r="G23" s="39">
        <f>D21+D22</f>
        <v>0</v>
      </c>
    </row>
    <row r="24" spans="2:7" x14ac:dyDescent="0.25">
      <c r="F24" s="12"/>
    </row>
    <row r="25" spans="2:7" x14ac:dyDescent="0.25">
      <c r="C25" t="s">
        <v>49</v>
      </c>
    </row>
  </sheetData>
  <mergeCells count="6">
    <mergeCell ref="B23:C23"/>
    <mergeCell ref="B1:G2"/>
    <mergeCell ref="B21:C21"/>
    <mergeCell ref="D21:G21"/>
    <mergeCell ref="B22:C22"/>
    <mergeCell ref="D22:G22"/>
  </mergeCells>
  <pageMargins left="0.7" right="0.7" top="0.75" bottom="0.75" header="0.51180555555555496" footer="0.51180555555555496"/>
  <pageSetup paperSize="9" scale="9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B11" zoomScaleNormal="100" workbookViewId="0">
      <selection activeCell="F18" sqref="F18"/>
    </sheetView>
  </sheetViews>
  <sheetFormatPr defaultColWidth="8.7109375" defaultRowHeight="15" x14ac:dyDescent="0.25"/>
  <cols>
    <col min="1" max="1" width="8.7109375" hidden="1" customWidth="1"/>
    <col min="2" max="2" width="6.140625" customWidth="1"/>
    <col min="3" max="3" width="57.42578125" customWidth="1"/>
    <col min="4" max="4" width="7.28515625" customWidth="1"/>
    <col min="7" max="7" width="10" customWidth="1"/>
  </cols>
  <sheetData>
    <row r="1" spans="2:8" ht="28.15" customHeight="1" x14ac:dyDescent="0.25">
      <c r="B1" s="16" t="s">
        <v>50</v>
      </c>
      <c r="C1" s="16"/>
      <c r="D1" s="16"/>
      <c r="E1" s="16"/>
      <c r="F1" s="16"/>
      <c r="G1" s="16"/>
    </row>
    <row r="2" spans="2:8" ht="37.9" customHeight="1" x14ac:dyDescent="0.25">
      <c r="B2" s="16"/>
      <c r="C2" s="16"/>
      <c r="D2" s="16"/>
      <c r="E2" s="16"/>
      <c r="F2" s="16"/>
      <c r="G2" s="16"/>
    </row>
    <row r="3" spans="2:8" ht="43.15" customHeight="1" x14ac:dyDescent="0.25"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</row>
    <row r="4" spans="2:8" ht="38.85" customHeight="1" x14ac:dyDescent="0.25">
      <c r="B4" s="6" t="s">
        <v>7</v>
      </c>
      <c r="C4" s="7" t="s">
        <v>51</v>
      </c>
      <c r="D4" s="8" t="s">
        <v>52</v>
      </c>
      <c r="E4" s="8">
        <v>836</v>
      </c>
      <c r="F4" s="9">
        <v>0</v>
      </c>
      <c r="G4" s="10">
        <f>E4*F4</f>
        <v>0</v>
      </c>
    </row>
    <row r="5" spans="2:8" ht="51.4" customHeight="1" x14ac:dyDescent="0.25">
      <c r="B5" s="6" t="s">
        <v>10</v>
      </c>
      <c r="C5" s="7" t="s">
        <v>53</v>
      </c>
      <c r="D5" s="8" t="s">
        <v>12</v>
      </c>
      <c r="E5" s="8">
        <v>531.85</v>
      </c>
      <c r="F5" s="9">
        <v>0</v>
      </c>
      <c r="G5" s="10">
        <f t="shared" ref="G5:G19" si="0">E5*F5</f>
        <v>0</v>
      </c>
    </row>
    <row r="6" spans="2:8" ht="30" customHeight="1" x14ac:dyDescent="0.25">
      <c r="B6" s="6" t="s">
        <v>13</v>
      </c>
      <c r="C6" s="7" t="s">
        <v>54</v>
      </c>
      <c r="D6" s="8" t="s">
        <v>9</v>
      </c>
      <c r="E6" s="8">
        <v>967</v>
      </c>
      <c r="F6" s="9">
        <v>0</v>
      </c>
      <c r="G6" s="10">
        <f t="shared" si="0"/>
        <v>0</v>
      </c>
    </row>
    <row r="7" spans="2:8" ht="27.6" customHeight="1" x14ac:dyDescent="0.25">
      <c r="B7" s="6" t="s">
        <v>15</v>
      </c>
      <c r="C7" s="7" t="s">
        <v>55</v>
      </c>
      <c r="D7" s="8" t="s">
        <v>9</v>
      </c>
      <c r="E7" s="8">
        <v>967</v>
      </c>
      <c r="F7" s="9">
        <v>0</v>
      </c>
      <c r="G7" s="10">
        <f t="shared" si="0"/>
        <v>0</v>
      </c>
    </row>
    <row r="8" spans="2:8" ht="40.35" customHeight="1" x14ac:dyDescent="0.25">
      <c r="B8" s="6" t="s">
        <v>17</v>
      </c>
      <c r="C8" s="7" t="s">
        <v>56</v>
      </c>
      <c r="D8" s="8" t="s">
        <v>9</v>
      </c>
      <c r="E8" s="8">
        <v>967</v>
      </c>
      <c r="F8" s="9">
        <v>0</v>
      </c>
      <c r="G8" s="10">
        <f t="shared" si="0"/>
        <v>0</v>
      </c>
    </row>
    <row r="9" spans="2:8" ht="27" customHeight="1" x14ac:dyDescent="0.25">
      <c r="B9" s="6" t="s">
        <v>19</v>
      </c>
      <c r="C9" s="7" t="s">
        <v>57</v>
      </c>
      <c r="D9" s="8" t="s">
        <v>9</v>
      </c>
      <c r="E9" s="8">
        <v>836</v>
      </c>
      <c r="F9" s="9">
        <v>0</v>
      </c>
      <c r="G9" s="10">
        <f t="shared" si="0"/>
        <v>0</v>
      </c>
    </row>
    <row r="10" spans="2:8" ht="26.45" customHeight="1" x14ac:dyDescent="0.25">
      <c r="B10" s="6" t="s">
        <v>21</v>
      </c>
      <c r="C10" s="7" t="s">
        <v>58</v>
      </c>
      <c r="D10" s="8" t="s">
        <v>23</v>
      </c>
      <c r="E10" s="8">
        <v>836</v>
      </c>
      <c r="F10" s="9">
        <v>0</v>
      </c>
      <c r="G10" s="10">
        <f t="shared" si="0"/>
        <v>0</v>
      </c>
    </row>
    <row r="11" spans="2:8" ht="30" customHeight="1" x14ac:dyDescent="0.25">
      <c r="B11" s="6" t="s">
        <v>24</v>
      </c>
      <c r="C11" s="7" t="s">
        <v>59</v>
      </c>
      <c r="D11" s="8" t="s">
        <v>9</v>
      </c>
      <c r="E11" s="8">
        <v>836</v>
      </c>
      <c r="F11" s="9">
        <v>0</v>
      </c>
      <c r="G11" s="10">
        <f t="shared" si="0"/>
        <v>0</v>
      </c>
    </row>
    <row r="12" spans="2:8" ht="24.6" customHeight="1" x14ac:dyDescent="0.25">
      <c r="B12" s="6" t="s">
        <v>26</v>
      </c>
      <c r="C12" s="7" t="s">
        <v>60</v>
      </c>
      <c r="D12" s="8" t="s">
        <v>23</v>
      </c>
      <c r="E12" s="8">
        <v>160</v>
      </c>
      <c r="F12" s="9">
        <v>0</v>
      </c>
      <c r="G12" s="10">
        <f t="shared" si="0"/>
        <v>0</v>
      </c>
      <c r="H12" t="s">
        <v>61</v>
      </c>
    </row>
    <row r="13" spans="2:8" ht="31.35" customHeight="1" x14ac:dyDescent="0.25">
      <c r="B13" s="6" t="s">
        <v>29</v>
      </c>
      <c r="C13" s="7" t="s">
        <v>62</v>
      </c>
      <c r="D13" s="8" t="s">
        <v>28</v>
      </c>
      <c r="E13" s="8">
        <v>160</v>
      </c>
      <c r="F13" s="9">
        <v>0</v>
      </c>
      <c r="G13" s="10">
        <f t="shared" si="0"/>
        <v>0</v>
      </c>
    </row>
    <row r="14" spans="2:8" ht="37.35" customHeight="1" x14ac:dyDescent="0.25">
      <c r="B14" s="6" t="s">
        <v>31</v>
      </c>
      <c r="C14" s="7" t="s">
        <v>63</v>
      </c>
      <c r="D14" s="8" t="s">
        <v>28</v>
      </c>
      <c r="E14" s="8">
        <v>70</v>
      </c>
      <c r="F14" s="9">
        <v>0</v>
      </c>
      <c r="G14" s="10">
        <f t="shared" si="0"/>
        <v>0</v>
      </c>
    </row>
    <row r="15" spans="2:8" ht="39.6" customHeight="1" x14ac:dyDescent="0.25">
      <c r="B15" s="6" t="s">
        <v>33</v>
      </c>
      <c r="C15" s="7" t="s">
        <v>64</v>
      </c>
      <c r="D15" s="8" t="s">
        <v>28</v>
      </c>
      <c r="E15" s="8">
        <v>34</v>
      </c>
      <c r="F15" s="9">
        <v>0</v>
      </c>
      <c r="G15" s="10">
        <f t="shared" si="0"/>
        <v>0</v>
      </c>
    </row>
    <row r="16" spans="2:8" ht="53.65" customHeight="1" x14ac:dyDescent="0.25">
      <c r="B16" s="6" t="s">
        <v>35</v>
      </c>
      <c r="C16" s="7" t="s">
        <v>65</v>
      </c>
      <c r="D16" s="8" t="s">
        <v>28</v>
      </c>
      <c r="E16" s="8">
        <v>55</v>
      </c>
      <c r="F16" s="9">
        <v>0</v>
      </c>
      <c r="G16" s="10">
        <f t="shared" si="0"/>
        <v>0</v>
      </c>
    </row>
    <row r="17" spans="2:7" ht="30.6" customHeight="1" x14ac:dyDescent="0.25">
      <c r="B17" s="6" t="s">
        <v>37</v>
      </c>
      <c r="C17" s="7" t="s">
        <v>38</v>
      </c>
      <c r="D17" s="8" t="s">
        <v>39</v>
      </c>
      <c r="E17" s="8">
        <v>10</v>
      </c>
      <c r="F17" s="9">
        <v>0</v>
      </c>
      <c r="G17" s="10">
        <f t="shared" si="0"/>
        <v>0</v>
      </c>
    </row>
    <row r="18" spans="2:7" ht="24.6" customHeight="1" x14ac:dyDescent="0.25">
      <c r="B18" s="6" t="s">
        <v>40</v>
      </c>
      <c r="C18" s="7" t="s">
        <v>66</v>
      </c>
      <c r="D18" s="8" t="s">
        <v>28</v>
      </c>
      <c r="E18" s="8">
        <v>27</v>
      </c>
      <c r="F18" s="9">
        <v>0</v>
      </c>
      <c r="G18" s="10">
        <f t="shared" si="0"/>
        <v>0</v>
      </c>
    </row>
    <row r="19" spans="2:7" ht="29.1" customHeight="1" x14ac:dyDescent="0.25">
      <c r="B19" s="6" t="s">
        <v>42</v>
      </c>
      <c r="C19" s="7" t="s">
        <v>67</v>
      </c>
      <c r="D19" s="8" t="s">
        <v>39</v>
      </c>
      <c r="E19" s="8">
        <v>2</v>
      </c>
      <c r="F19" s="9">
        <v>0</v>
      </c>
      <c r="G19" s="10">
        <f t="shared" si="0"/>
        <v>0</v>
      </c>
    </row>
    <row r="20" spans="2:7" ht="14.45" customHeight="1" x14ac:dyDescent="0.25">
      <c r="B20" s="17" t="s">
        <v>46</v>
      </c>
      <c r="C20" s="17"/>
      <c r="D20" s="18">
        <f>SUM(G4:G19)</f>
        <v>0</v>
      </c>
      <c r="E20" s="18"/>
      <c r="F20" s="18"/>
      <c r="G20" s="18"/>
    </row>
    <row r="21" spans="2:7" ht="14.45" customHeight="1" x14ac:dyDescent="0.25">
      <c r="B21" s="19" t="s">
        <v>47</v>
      </c>
      <c r="C21" s="19"/>
      <c r="D21" s="20">
        <f>D20*0.23</f>
        <v>0</v>
      </c>
      <c r="E21" s="20"/>
      <c r="F21" s="20"/>
      <c r="G21" s="20"/>
    </row>
    <row r="22" spans="2:7" ht="14.45" customHeight="1" x14ac:dyDescent="0.25">
      <c r="B22" s="15" t="s">
        <v>48</v>
      </c>
      <c r="C22" s="15"/>
      <c r="D22" s="40"/>
      <c r="E22" s="39"/>
      <c r="F22" s="39"/>
      <c r="G22" s="39">
        <f>D20+D21</f>
        <v>0</v>
      </c>
    </row>
    <row r="23" spans="2:7" x14ac:dyDescent="0.25">
      <c r="F23" s="12"/>
    </row>
    <row r="24" spans="2:7" x14ac:dyDescent="0.25">
      <c r="C24" t="s">
        <v>49</v>
      </c>
    </row>
  </sheetData>
  <mergeCells count="6">
    <mergeCell ref="B22:C22"/>
    <mergeCell ref="B1:G2"/>
    <mergeCell ref="B20:C20"/>
    <mergeCell ref="D20:G20"/>
    <mergeCell ref="B21:C21"/>
    <mergeCell ref="D21:G21"/>
  </mergeCells>
  <pageMargins left="0.7" right="0.7" top="0.75" bottom="0.75" header="0.51180555555555496" footer="0.51180555555555496"/>
  <pageSetup paperSize="9" scale="86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7" zoomScaleNormal="100" workbookViewId="0">
      <selection activeCell="E10" sqref="E10"/>
    </sheetView>
  </sheetViews>
  <sheetFormatPr defaultColWidth="11.5703125" defaultRowHeight="15" x14ac:dyDescent="0.25"/>
  <cols>
    <col min="1" max="1" width="5.5703125" customWidth="1"/>
    <col min="2" max="2" width="34.42578125" customWidth="1"/>
  </cols>
  <sheetData>
    <row r="1" spans="1:6" ht="13.9" customHeight="1" x14ac:dyDescent="0.25">
      <c r="A1" s="16" t="s">
        <v>68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ht="30" x14ac:dyDescent="0.25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spans="1:6" ht="48.6" customHeight="1" x14ac:dyDescent="0.25">
      <c r="A4" s="6" t="s">
        <v>7</v>
      </c>
      <c r="B4" s="7" t="s">
        <v>69</v>
      </c>
      <c r="C4" s="8" t="s">
        <v>12</v>
      </c>
      <c r="D4" s="9">
        <v>6</v>
      </c>
      <c r="E4" s="9">
        <v>0</v>
      </c>
      <c r="F4" s="10">
        <f>D4*E4</f>
        <v>0</v>
      </c>
    </row>
    <row r="5" spans="1:6" ht="54.4" customHeight="1" x14ac:dyDescent="0.25">
      <c r="A5" s="6" t="s">
        <v>10</v>
      </c>
      <c r="B5" s="7" t="s">
        <v>70</v>
      </c>
      <c r="C5" s="8" t="s">
        <v>12</v>
      </c>
      <c r="D5" s="9">
        <v>28</v>
      </c>
      <c r="E5" s="9">
        <v>0</v>
      </c>
      <c r="F5" s="10">
        <f t="shared" ref="F5:F11" si="0">D5*E5</f>
        <v>0</v>
      </c>
    </row>
    <row r="6" spans="1:6" ht="44.1" customHeight="1" x14ac:dyDescent="0.25">
      <c r="A6" s="6" t="s">
        <v>13</v>
      </c>
      <c r="B6" s="7" t="s">
        <v>71</v>
      </c>
      <c r="C6" s="8" t="s">
        <v>28</v>
      </c>
      <c r="D6" s="9">
        <v>70</v>
      </c>
      <c r="E6" s="9">
        <v>0</v>
      </c>
      <c r="F6" s="10">
        <f t="shared" si="0"/>
        <v>0</v>
      </c>
    </row>
    <row r="7" spans="1:6" ht="58.15" customHeight="1" x14ac:dyDescent="0.25">
      <c r="A7" s="6" t="s">
        <v>15</v>
      </c>
      <c r="B7" s="7" t="s">
        <v>72</v>
      </c>
      <c r="C7" s="8" t="s">
        <v>9</v>
      </c>
      <c r="D7" s="9">
        <v>35</v>
      </c>
      <c r="E7" s="9">
        <v>0</v>
      </c>
      <c r="F7" s="10">
        <f t="shared" si="0"/>
        <v>0</v>
      </c>
    </row>
    <row r="8" spans="1:6" ht="62.65" customHeight="1" x14ac:dyDescent="0.25">
      <c r="A8" s="6" t="s">
        <v>17</v>
      </c>
      <c r="B8" s="7" t="s">
        <v>73</v>
      </c>
      <c r="C8" s="8" t="s">
        <v>9</v>
      </c>
      <c r="D8" s="8">
        <v>220</v>
      </c>
      <c r="E8" s="9">
        <v>0</v>
      </c>
      <c r="F8" s="10">
        <f t="shared" si="0"/>
        <v>0</v>
      </c>
    </row>
    <row r="9" spans="1:6" ht="52.9" customHeight="1" x14ac:dyDescent="0.25">
      <c r="A9" s="6" t="s">
        <v>19</v>
      </c>
      <c r="B9" s="7" t="s">
        <v>74</v>
      </c>
      <c r="C9" s="8" t="s">
        <v>9</v>
      </c>
      <c r="D9" s="8">
        <v>220</v>
      </c>
      <c r="E9" s="9">
        <v>0</v>
      </c>
      <c r="F9" s="10">
        <f t="shared" si="0"/>
        <v>0</v>
      </c>
    </row>
    <row r="10" spans="1:6" ht="56.65" customHeight="1" x14ac:dyDescent="0.25">
      <c r="A10" s="6" t="s">
        <v>21</v>
      </c>
      <c r="B10" s="7" t="s">
        <v>75</v>
      </c>
      <c r="C10" s="8" t="s">
        <v>9</v>
      </c>
      <c r="D10" s="8">
        <v>220</v>
      </c>
      <c r="E10" s="9">
        <v>0</v>
      </c>
      <c r="F10" s="10">
        <f t="shared" si="0"/>
        <v>0</v>
      </c>
    </row>
    <row r="11" spans="1:6" ht="51.4" customHeight="1" x14ac:dyDescent="0.25">
      <c r="A11" s="6" t="s">
        <v>24</v>
      </c>
      <c r="B11" s="7" t="s">
        <v>76</v>
      </c>
      <c r="C11" s="8" t="s">
        <v>9</v>
      </c>
      <c r="D11" s="8">
        <v>16.8</v>
      </c>
      <c r="E11" s="9">
        <v>0</v>
      </c>
      <c r="F11" s="10">
        <f t="shared" si="0"/>
        <v>0</v>
      </c>
    </row>
    <row r="12" spans="1:6" ht="23.85" customHeight="1" x14ac:dyDescent="0.25">
      <c r="A12" s="17" t="s">
        <v>46</v>
      </c>
      <c r="B12" s="17"/>
      <c r="C12" s="18">
        <f>SUM(F4:F11)</f>
        <v>0</v>
      </c>
      <c r="D12" s="18"/>
      <c r="E12" s="18"/>
      <c r="F12" s="18"/>
    </row>
    <row r="13" spans="1:6" ht="13.9" customHeight="1" x14ac:dyDescent="0.25">
      <c r="A13" s="19" t="s">
        <v>47</v>
      </c>
      <c r="B13" s="19"/>
      <c r="C13" s="20">
        <f>C12*0.23</f>
        <v>0</v>
      </c>
      <c r="D13" s="20"/>
      <c r="E13" s="20"/>
      <c r="F13" s="20"/>
    </row>
    <row r="14" spans="1:6" ht="13.9" customHeight="1" x14ac:dyDescent="0.25">
      <c r="A14" s="15" t="s">
        <v>48</v>
      </c>
      <c r="B14" s="15"/>
      <c r="C14" s="40"/>
      <c r="D14" s="39"/>
      <c r="E14" s="39"/>
      <c r="F14" s="39">
        <f>C12+C13</f>
        <v>0</v>
      </c>
    </row>
  </sheetData>
  <mergeCells count="6">
    <mergeCell ref="A14:B14"/>
    <mergeCell ref="A1:F2"/>
    <mergeCell ref="A12:B12"/>
    <mergeCell ref="C12:F12"/>
    <mergeCell ref="A13:B13"/>
    <mergeCell ref="C13:F1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topLeftCell="B11" zoomScaleNormal="100" workbookViewId="0">
      <selection activeCell="F16" sqref="F16"/>
    </sheetView>
  </sheetViews>
  <sheetFormatPr defaultColWidth="8.7109375" defaultRowHeight="15" x14ac:dyDescent="0.25"/>
  <cols>
    <col min="2" max="2" width="6.28515625" customWidth="1"/>
    <col min="3" max="3" width="48.42578125" customWidth="1"/>
    <col min="7" max="7" width="10.7109375" customWidth="1"/>
  </cols>
  <sheetData>
    <row r="2" spans="2:15" ht="15.75" x14ac:dyDescent="0.25">
      <c r="B2" s="1"/>
      <c r="C2" s="1"/>
      <c r="D2" s="1"/>
      <c r="E2" s="1"/>
      <c r="F2" s="1"/>
      <c r="G2" s="1"/>
    </row>
    <row r="4" spans="2:15" hidden="1" x14ac:dyDescent="0.25"/>
    <row r="5" spans="2:15" hidden="1" x14ac:dyDescent="0.25"/>
    <row r="6" spans="2:15" ht="15.75" hidden="1" x14ac:dyDescent="0.25">
      <c r="B6" s="13"/>
      <c r="C6" s="13"/>
      <c r="D6" s="13"/>
      <c r="E6" s="13"/>
      <c r="F6" s="13"/>
      <c r="G6" s="13"/>
    </row>
    <row r="7" spans="2:15" ht="14.45" customHeight="1" x14ac:dyDescent="0.25">
      <c r="B7" s="16" t="s">
        <v>77</v>
      </c>
      <c r="C7" s="16"/>
      <c r="D7" s="16"/>
      <c r="E7" s="16"/>
      <c r="F7" s="16"/>
      <c r="G7" s="16"/>
    </row>
    <row r="8" spans="2:15" x14ac:dyDescent="0.25">
      <c r="B8" s="16"/>
      <c r="C8" s="16"/>
      <c r="D8" s="16"/>
      <c r="E8" s="16"/>
      <c r="F8" s="16"/>
      <c r="G8" s="16"/>
    </row>
    <row r="9" spans="2:15" ht="45" x14ac:dyDescent="0.25">
      <c r="B9" s="2" t="s">
        <v>1</v>
      </c>
      <c r="C9" s="3" t="s">
        <v>2</v>
      </c>
      <c r="D9" s="3" t="s">
        <v>3</v>
      </c>
      <c r="E9" s="3" t="s">
        <v>4</v>
      </c>
      <c r="F9" s="4" t="s">
        <v>5</v>
      </c>
      <c r="G9" s="5" t="s">
        <v>6</v>
      </c>
    </row>
    <row r="10" spans="2:15" ht="72.400000000000006" customHeight="1" x14ac:dyDescent="0.25">
      <c r="B10" s="6" t="s">
        <v>7</v>
      </c>
      <c r="C10" s="7" t="s">
        <v>78</v>
      </c>
      <c r="D10" s="8" t="s">
        <v>12</v>
      </c>
      <c r="E10" s="8">
        <v>259.5</v>
      </c>
      <c r="F10" s="9">
        <v>0</v>
      </c>
      <c r="G10" s="10">
        <f>E10*F10</f>
        <v>0</v>
      </c>
    </row>
    <row r="11" spans="2:15" ht="48.6" customHeight="1" x14ac:dyDescent="0.25">
      <c r="B11" s="6" t="s">
        <v>10</v>
      </c>
      <c r="C11" s="7" t="s">
        <v>79</v>
      </c>
      <c r="D11" s="8" t="s">
        <v>9</v>
      </c>
      <c r="E11" s="8">
        <v>405</v>
      </c>
      <c r="F11" s="9">
        <v>0</v>
      </c>
      <c r="G11" s="10">
        <f t="shared" ref="G11:G19" si="0">E11*F11</f>
        <v>0</v>
      </c>
    </row>
    <row r="12" spans="2:15" ht="39.6" customHeight="1" x14ac:dyDescent="0.25">
      <c r="B12" s="6" t="s">
        <v>13</v>
      </c>
      <c r="C12" s="7" t="s">
        <v>80</v>
      </c>
      <c r="D12" s="8" t="s">
        <v>9</v>
      </c>
      <c r="E12" s="8">
        <v>405</v>
      </c>
      <c r="F12" s="9">
        <v>0</v>
      </c>
      <c r="G12" s="10">
        <f t="shared" si="0"/>
        <v>0</v>
      </c>
      <c r="O12" s="14"/>
    </row>
    <row r="13" spans="2:15" ht="60.4" customHeight="1" x14ac:dyDescent="0.25">
      <c r="B13" s="6" t="s">
        <v>15</v>
      </c>
      <c r="C13" s="7" t="s">
        <v>81</v>
      </c>
      <c r="D13" s="8" t="s">
        <v>9</v>
      </c>
      <c r="E13" s="8">
        <v>772.5</v>
      </c>
      <c r="F13" s="9">
        <v>0</v>
      </c>
      <c r="G13" s="10">
        <f t="shared" si="0"/>
        <v>0</v>
      </c>
    </row>
    <row r="14" spans="2:15" ht="38.85" customHeight="1" x14ac:dyDescent="0.25">
      <c r="B14" s="6" t="s">
        <v>17</v>
      </c>
      <c r="C14" s="7" t="s">
        <v>82</v>
      </c>
      <c r="D14" s="8" t="s">
        <v>9</v>
      </c>
      <c r="E14" s="8">
        <v>585</v>
      </c>
      <c r="F14" s="9">
        <v>0</v>
      </c>
      <c r="G14" s="10">
        <f t="shared" si="0"/>
        <v>0</v>
      </c>
    </row>
    <row r="15" spans="2:15" ht="33.6" customHeight="1" x14ac:dyDescent="0.25">
      <c r="B15" s="6" t="s">
        <v>19</v>
      </c>
      <c r="C15" s="7" t="s">
        <v>83</v>
      </c>
      <c r="D15" s="8" t="s">
        <v>23</v>
      </c>
      <c r="E15" s="8">
        <v>585</v>
      </c>
      <c r="F15" s="9">
        <v>0</v>
      </c>
      <c r="G15" s="10">
        <f t="shared" si="0"/>
        <v>0</v>
      </c>
    </row>
    <row r="16" spans="2:15" ht="49.9" customHeight="1" x14ac:dyDescent="0.25">
      <c r="B16" s="6" t="s">
        <v>21</v>
      </c>
      <c r="C16" s="7" t="s">
        <v>84</v>
      </c>
      <c r="D16" s="8" t="s">
        <v>9</v>
      </c>
      <c r="E16" s="8">
        <v>585</v>
      </c>
      <c r="F16" s="9">
        <v>0</v>
      </c>
      <c r="G16" s="10">
        <f t="shared" si="0"/>
        <v>0</v>
      </c>
    </row>
    <row r="17" spans="2:7" ht="35.450000000000003" customHeight="1" x14ac:dyDescent="0.25">
      <c r="B17" s="6" t="s">
        <v>24</v>
      </c>
      <c r="C17" s="7" t="s">
        <v>85</v>
      </c>
      <c r="D17" s="8" t="s">
        <v>23</v>
      </c>
      <c r="E17" s="8">
        <v>142.5</v>
      </c>
      <c r="F17" s="9">
        <v>0</v>
      </c>
      <c r="G17" s="10">
        <f t="shared" si="0"/>
        <v>0</v>
      </c>
    </row>
    <row r="18" spans="2:7" ht="35.450000000000003" customHeight="1" x14ac:dyDescent="0.25">
      <c r="B18" s="6" t="s">
        <v>26</v>
      </c>
      <c r="C18" s="7" t="s">
        <v>86</v>
      </c>
      <c r="D18" s="8" t="s">
        <v>39</v>
      </c>
      <c r="E18" s="8">
        <v>1</v>
      </c>
      <c r="F18" s="9">
        <v>0</v>
      </c>
      <c r="G18" s="10">
        <f t="shared" si="0"/>
        <v>0</v>
      </c>
    </row>
    <row r="19" spans="2:7" ht="35.450000000000003" customHeight="1" x14ac:dyDescent="0.25">
      <c r="B19" s="6" t="s">
        <v>29</v>
      </c>
      <c r="C19" s="7" t="s">
        <v>87</v>
      </c>
      <c r="D19" s="8" t="s">
        <v>12</v>
      </c>
      <c r="E19" s="8">
        <v>24</v>
      </c>
      <c r="F19" s="9">
        <v>0</v>
      </c>
      <c r="G19" s="10">
        <f t="shared" si="0"/>
        <v>0</v>
      </c>
    </row>
    <row r="20" spans="2:7" ht="14.45" customHeight="1" x14ac:dyDescent="0.25">
      <c r="B20" s="17" t="s">
        <v>46</v>
      </c>
      <c r="C20" s="17"/>
      <c r="D20" s="18">
        <f>SUM(G10:G19)</f>
        <v>0</v>
      </c>
      <c r="E20" s="18"/>
      <c r="F20" s="18"/>
      <c r="G20" s="18">
        <f>E20*F20</f>
        <v>0</v>
      </c>
    </row>
    <row r="21" spans="2:7" ht="14.45" customHeight="1" x14ac:dyDescent="0.25">
      <c r="B21" s="19" t="s">
        <v>47</v>
      </c>
      <c r="C21" s="19"/>
      <c r="D21" s="20">
        <f>D20*0.23</f>
        <v>0</v>
      </c>
      <c r="E21" s="20"/>
      <c r="F21" s="20"/>
      <c r="G21" s="20">
        <f>E21*F21</f>
        <v>0</v>
      </c>
    </row>
    <row r="22" spans="2:7" ht="14.45" customHeight="1" x14ac:dyDescent="0.25">
      <c r="B22" s="15" t="s">
        <v>48</v>
      </c>
      <c r="C22" s="15"/>
      <c r="D22" s="40"/>
      <c r="E22" s="39"/>
      <c r="F22" s="39"/>
      <c r="G22" s="39">
        <f>D20+D21</f>
        <v>0</v>
      </c>
    </row>
    <row r="23" spans="2:7" x14ac:dyDescent="0.25">
      <c r="F23" s="12"/>
    </row>
    <row r="24" spans="2:7" x14ac:dyDescent="0.25">
      <c r="C24" t="s">
        <v>49</v>
      </c>
    </row>
  </sheetData>
  <mergeCells count="6">
    <mergeCell ref="B22:C22"/>
    <mergeCell ref="B7:G8"/>
    <mergeCell ref="B20:C20"/>
    <mergeCell ref="D20:G20"/>
    <mergeCell ref="B21:C21"/>
    <mergeCell ref="D21:G21"/>
  </mergeCells>
  <pageMargins left="0.7" right="0.7" top="0.75" bottom="0.75" header="0.51180555555555496" footer="0.51180555555555496"/>
  <pageSetup paperSize="9" scale="88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opLeftCell="B7" zoomScaleNormal="100" workbookViewId="0">
      <selection activeCell="F13" sqref="F13"/>
    </sheetView>
  </sheetViews>
  <sheetFormatPr defaultColWidth="8.7109375" defaultRowHeight="15" x14ac:dyDescent="0.25"/>
  <cols>
    <col min="1" max="1" width="8.7109375" hidden="1" customWidth="1"/>
    <col min="2" max="2" width="6.7109375" customWidth="1"/>
    <col min="3" max="3" width="56.85546875" customWidth="1"/>
    <col min="7" max="7" width="10.85546875" customWidth="1"/>
  </cols>
  <sheetData>
    <row r="2" spans="2:8" ht="14.45" customHeight="1" x14ac:dyDescent="0.25">
      <c r="B2" s="16" t="s">
        <v>88</v>
      </c>
      <c r="C2" s="16"/>
      <c r="D2" s="16"/>
      <c r="E2" s="16"/>
      <c r="F2" s="16"/>
      <c r="G2" s="16"/>
    </row>
    <row r="3" spans="2:8" x14ac:dyDescent="0.25">
      <c r="B3" s="16"/>
      <c r="C3" s="16"/>
      <c r="D3" s="16"/>
      <c r="E3" s="16"/>
      <c r="F3" s="16"/>
      <c r="G3" s="16"/>
    </row>
    <row r="4" spans="2:8" ht="43.9" customHeight="1" x14ac:dyDescent="0.25">
      <c r="B4" s="2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5" t="s">
        <v>6</v>
      </c>
    </row>
    <row r="5" spans="2:8" ht="61.15" customHeight="1" x14ac:dyDescent="0.25">
      <c r="B5" s="6">
        <v>1</v>
      </c>
      <c r="C5" s="7" t="s">
        <v>89</v>
      </c>
      <c r="D5" s="8" t="s">
        <v>12</v>
      </c>
      <c r="E5" s="8">
        <v>364.65</v>
      </c>
      <c r="F5" s="9">
        <v>0</v>
      </c>
      <c r="G5" s="10">
        <f>E5*F5</f>
        <v>0</v>
      </c>
    </row>
    <row r="6" spans="2:8" ht="46.35" customHeight="1" x14ac:dyDescent="0.25">
      <c r="B6" s="6">
        <v>2</v>
      </c>
      <c r="C6" s="7" t="s">
        <v>90</v>
      </c>
      <c r="D6" s="8" t="s">
        <v>9</v>
      </c>
      <c r="E6" s="8">
        <v>663</v>
      </c>
      <c r="F6" s="9">
        <v>0</v>
      </c>
      <c r="G6" s="10">
        <f t="shared" ref="G6:G17" si="0">E6*F6</f>
        <v>0</v>
      </c>
    </row>
    <row r="7" spans="2:8" ht="30.6" customHeight="1" x14ac:dyDescent="0.25">
      <c r="B7" s="6">
        <v>3</v>
      </c>
      <c r="C7" s="7" t="s">
        <v>91</v>
      </c>
      <c r="D7" s="8" t="s">
        <v>9</v>
      </c>
      <c r="E7" s="8">
        <v>663</v>
      </c>
      <c r="F7" s="9">
        <v>0</v>
      </c>
      <c r="G7" s="10">
        <f t="shared" si="0"/>
        <v>0</v>
      </c>
    </row>
    <row r="8" spans="2:8" ht="54.4" customHeight="1" x14ac:dyDescent="0.25">
      <c r="B8" s="6">
        <v>4</v>
      </c>
      <c r="C8" s="7" t="s">
        <v>92</v>
      </c>
      <c r="D8" s="8" t="s">
        <v>9</v>
      </c>
      <c r="E8" s="8">
        <v>663</v>
      </c>
      <c r="F8" s="9">
        <v>0</v>
      </c>
      <c r="G8" s="10">
        <f t="shared" si="0"/>
        <v>0</v>
      </c>
    </row>
    <row r="9" spans="2:8" ht="33.6" customHeight="1" x14ac:dyDescent="0.25">
      <c r="B9" s="6" t="s">
        <v>17</v>
      </c>
      <c r="C9" s="7" t="s">
        <v>93</v>
      </c>
      <c r="D9" s="8" t="s">
        <v>9</v>
      </c>
      <c r="E9" s="8">
        <v>555</v>
      </c>
      <c r="F9" s="9">
        <v>0</v>
      </c>
      <c r="G9" s="10">
        <f t="shared" si="0"/>
        <v>0</v>
      </c>
    </row>
    <row r="10" spans="2:8" ht="28.15" customHeight="1" x14ac:dyDescent="0.25">
      <c r="B10" s="6" t="s">
        <v>19</v>
      </c>
      <c r="C10" s="7" t="s">
        <v>94</v>
      </c>
      <c r="D10" s="8" t="s">
        <v>9</v>
      </c>
      <c r="E10" s="8">
        <v>555</v>
      </c>
      <c r="F10" s="9">
        <v>0</v>
      </c>
      <c r="G10" s="10">
        <f t="shared" si="0"/>
        <v>0</v>
      </c>
    </row>
    <row r="11" spans="2:8" ht="26.45" customHeight="1" x14ac:dyDescent="0.25">
      <c r="B11" s="6" t="s">
        <v>21</v>
      </c>
      <c r="C11" s="7" t="s">
        <v>95</v>
      </c>
      <c r="D11" s="8" t="s">
        <v>9</v>
      </c>
      <c r="E11" s="8">
        <v>555</v>
      </c>
      <c r="F11" s="9">
        <v>0</v>
      </c>
      <c r="G11" s="10">
        <f t="shared" si="0"/>
        <v>0</v>
      </c>
      <c r="H11" t="s">
        <v>96</v>
      </c>
    </row>
    <row r="12" spans="2:8" ht="23.45" customHeight="1" x14ac:dyDescent="0.25">
      <c r="B12" s="6" t="s">
        <v>24</v>
      </c>
      <c r="C12" s="7" t="s">
        <v>97</v>
      </c>
      <c r="D12" s="8" t="s">
        <v>9</v>
      </c>
      <c r="E12" s="8">
        <v>93.5</v>
      </c>
      <c r="F12" s="9">
        <v>0</v>
      </c>
      <c r="G12" s="10">
        <f t="shared" si="0"/>
        <v>0</v>
      </c>
    </row>
    <row r="13" spans="2:8" ht="21" customHeight="1" x14ac:dyDescent="0.25">
      <c r="B13" s="6" t="s">
        <v>26</v>
      </c>
      <c r="C13" s="7" t="s">
        <v>98</v>
      </c>
      <c r="D13" s="8" t="s">
        <v>28</v>
      </c>
      <c r="E13" s="8">
        <v>155</v>
      </c>
      <c r="F13" s="9">
        <v>0</v>
      </c>
      <c r="G13" s="10">
        <f t="shared" si="0"/>
        <v>0</v>
      </c>
    </row>
    <row r="14" spans="2:8" ht="55.9" customHeight="1" x14ac:dyDescent="0.25">
      <c r="B14" s="6" t="s">
        <v>29</v>
      </c>
      <c r="C14" s="7" t="s">
        <v>99</v>
      </c>
      <c r="D14" s="8" t="s">
        <v>100</v>
      </c>
      <c r="E14" s="8">
        <v>1</v>
      </c>
      <c r="F14" s="9">
        <v>0</v>
      </c>
      <c r="G14" s="10">
        <f t="shared" si="0"/>
        <v>0</v>
      </c>
    </row>
    <row r="15" spans="2:8" ht="21" customHeight="1" x14ac:dyDescent="0.25">
      <c r="B15" s="6" t="s">
        <v>31</v>
      </c>
      <c r="C15" s="7" t="s">
        <v>101</v>
      </c>
      <c r="D15" s="8" t="s">
        <v>39</v>
      </c>
      <c r="E15" s="8">
        <v>2</v>
      </c>
      <c r="F15" s="9">
        <v>0</v>
      </c>
      <c r="G15" s="10">
        <f t="shared" si="0"/>
        <v>0</v>
      </c>
      <c r="H15" t="s">
        <v>96</v>
      </c>
    </row>
    <row r="16" spans="2:8" ht="25.35" customHeight="1" x14ac:dyDescent="0.25">
      <c r="B16" s="6" t="s">
        <v>33</v>
      </c>
      <c r="C16" s="7" t="s">
        <v>102</v>
      </c>
      <c r="D16" s="8" t="s">
        <v>9</v>
      </c>
      <c r="E16" s="8">
        <v>6</v>
      </c>
      <c r="F16" s="9">
        <v>0</v>
      </c>
      <c r="G16" s="10">
        <f t="shared" si="0"/>
        <v>0</v>
      </c>
    </row>
    <row r="17" spans="2:9" ht="35.1" customHeight="1" x14ac:dyDescent="0.25">
      <c r="B17" s="6" t="s">
        <v>35</v>
      </c>
      <c r="C17" s="7" t="s">
        <v>103</v>
      </c>
      <c r="D17" s="8" t="s">
        <v>12</v>
      </c>
      <c r="E17" s="8">
        <v>30</v>
      </c>
      <c r="F17" s="9">
        <v>0</v>
      </c>
      <c r="G17" s="10">
        <f t="shared" si="0"/>
        <v>0</v>
      </c>
    </row>
    <row r="18" spans="2:9" ht="21" hidden="1" customHeight="1" x14ac:dyDescent="0.25">
      <c r="B18" s="6" t="s">
        <v>33</v>
      </c>
      <c r="C18" s="7"/>
      <c r="D18" s="8"/>
      <c r="E18" s="8"/>
      <c r="F18" s="9"/>
      <c r="G18" s="10"/>
    </row>
    <row r="19" spans="2:9" ht="14.45" customHeight="1" x14ac:dyDescent="0.25">
      <c r="B19" s="17" t="s">
        <v>46</v>
      </c>
      <c r="C19" s="17"/>
      <c r="D19" s="18">
        <f>SUM(G5:G17)</f>
        <v>0</v>
      </c>
      <c r="E19" s="18"/>
      <c r="F19" s="18"/>
      <c r="G19" s="18"/>
    </row>
    <row r="20" spans="2:9" ht="14.45" customHeight="1" x14ac:dyDescent="0.25">
      <c r="B20" s="19" t="s">
        <v>47</v>
      </c>
      <c r="C20" s="19"/>
      <c r="D20" s="20">
        <f>D19*0.23</f>
        <v>0</v>
      </c>
      <c r="E20" s="20"/>
      <c r="F20" s="20"/>
      <c r="G20" s="20"/>
    </row>
    <row r="21" spans="2:9" ht="14.45" customHeight="1" x14ac:dyDescent="0.25">
      <c r="B21" s="15" t="s">
        <v>48</v>
      </c>
      <c r="C21" s="15"/>
      <c r="D21" s="40"/>
      <c r="E21" s="39"/>
      <c r="F21" s="39"/>
      <c r="G21" s="39">
        <f>D19+D20</f>
        <v>0</v>
      </c>
    </row>
    <row r="22" spans="2:9" x14ac:dyDescent="0.25">
      <c r="F22" s="12"/>
    </row>
    <row r="23" spans="2:9" x14ac:dyDescent="0.25">
      <c r="C23" t="s">
        <v>49</v>
      </c>
    </row>
    <row r="24" spans="2:9" x14ac:dyDescent="0.25">
      <c r="I24" t="s">
        <v>104</v>
      </c>
    </row>
  </sheetData>
  <mergeCells count="6">
    <mergeCell ref="B21:C21"/>
    <mergeCell ref="B2:G3"/>
    <mergeCell ref="B19:C19"/>
    <mergeCell ref="D19:G19"/>
    <mergeCell ref="B20:C20"/>
    <mergeCell ref="D20:G20"/>
  </mergeCells>
  <pageMargins left="0.7" right="0.7" top="0.75" bottom="0.7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opLeftCell="B10" zoomScaleNormal="100" workbookViewId="0">
      <selection activeCell="F15" sqref="F15"/>
    </sheetView>
  </sheetViews>
  <sheetFormatPr defaultColWidth="8.7109375" defaultRowHeight="15" x14ac:dyDescent="0.25"/>
  <cols>
    <col min="1" max="1" width="8.7109375" hidden="1" customWidth="1"/>
    <col min="2" max="2" width="6.5703125" customWidth="1"/>
    <col min="3" max="3" width="51.42578125" customWidth="1"/>
    <col min="4" max="4" width="7.28515625" customWidth="1"/>
    <col min="6" max="6" width="6.28515625" customWidth="1"/>
    <col min="7" max="7" width="10" customWidth="1"/>
  </cols>
  <sheetData>
    <row r="2" spans="2:15" ht="15.75" x14ac:dyDescent="0.25">
      <c r="B2" s="1"/>
      <c r="C2" s="1"/>
      <c r="D2" s="1"/>
      <c r="E2" s="1"/>
      <c r="F2" s="1"/>
      <c r="G2" s="1"/>
    </row>
    <row r="4" spans="2:15" hidden="1" x14ac:dyDescent="0.25"/>
    <row r="5" spans="2:15" hidden="1" x14ac:dyDescent="0.25"/>
    <row r="6" spans="2:15" ht="15.75" hidden="1" x14ac:dyDescent="0.25">
      <c r="B6" s="13"/>
      <c r="C6" s="13"/>
      <c r="D6" s="13"/>
      <c r="E6" s="13"/>
      <c r="F6" s="13"/>
      <c r="G6" s="13"/>
    </row>
    <row r="7" spans="2:15" ht="14.45" customHeight="1" x14ac:dyDescent="0.25">
      <c r="B7" s="16" t="s">
        <v>147</v>
      </c>
      <c r="C7" s="16"/>
      <c r="D7" s="16"/>
      <c r="E7" s="16"/>
      <c r="F7" s="16"/>
      <c r="G7" s="16"/>
    </row>
    <row r="8" spans="2:15" x14ac:dyDescent="0.25">
      <c r="B8" s="16"/>
      <c r="C8" s="16"/>
      <c r="D8" s="16"/>
      <c r="E8" s="16"/>
      <c r="F8" s="16"/>
      <c r="G8" s="16"/>
    </row>
    <row r="9" spans="2:15" ht="45" x14ac:dyDescent="0.25">
      <c r="B9" s="2" t="s">
        <v>1</v>
      </c>
      <c r="C9" s="3" t="s">
        <v>2</v>
      </c>
      <c r="D9" s="3" t="s">
        <v>3</v>
      </c>
      <c r="E9" s="3" t="s">
        <v>4</v>
      </c>
      <c r="F9" s="4" t="s">
        <v>5</v>
      </c>
      <c r="G9" s="5" t="s">
        <v>6</v>
      </c>
    </row>
    <row r="10" spans="2:15" ht="65.650000000000006" customHeight="1" x14ac:dyDescent="0.25">
      <c r="B10" s="6" t="s">
        <v>7</v>
      </c>
      <c r="C10" s="7" t="s">
        <v>105</v>
      </c>
      <c r="D10" s="8" t="s">
        <v>12</v>
      </c>
      <c r="E10" s="8">
        <v>465.3</v>
      </c>
      <c r="F10" s="9">
        <v>0</v>
      </c>
      <c r="G10" s="10">
        <f>E10*F10</f>
        <v>0</v>
      </c>
    </row>
    <row r="11" spans="2:15" ht="52.15" customHeight="1" x14ac:dyDescent="0.25">
      <c r="B11" s="6" t="s">
        <v>10</v>
      </c>
      <c r="C11" s="7" t="s">
        <v>106</v>
      </c>
      <c r="D11" s="8" t="s">
        <v>9</v>
      </c>
      <c r="E11" s="8">
        <v>846</v>
      </c>
      <c r="F11" s="9">
        <v>0</v>
      </c>
      <c r="G11" s="10">
        <f t="shared" ref="G11:G18" si="0">E11*F11</f>
        <v>0</v>
      </c>
    </row>
    <row r="12" spans="2:15" ht="39.6" customHeight="1" x14ac:dyDescent="0.25">
      <c r="B12" s="6" t="s">
        <v>13</v>
      </c>
      <c r="C12" s="7" t="s">
        <v>107</v>
      </c>
      <c r="D12" s="8" t="s">
        <v>9</v>
      </c>
      <c r="E12" s="8">
        <v>846</v>
      </c>
      <c r="F12" s="9">
        <v>0</v>
      </c>
      <c r="G12" s="10">
        <f t="shared" si="0"/>
        <v>0</v>
      </c>
      <c r="O12" s="14"/>
    </row>
    <row r="13" spans="2:15" ht="58.9" customHeight="1" x14ac:dyDescent="0.25">
      <c r="B13" s="6" t="s">
        <v>15</v>
      </c>
      <c r="C13" s="7" t="s">
        <v>108</v>
      </c>
      <c r="D13" s="8" t="s">
        <v>9</v>
      </c>
      <c r="E13" s="8">
        <v>846</v>
      </c>
      <c r="F13" s="9">
        <v>0</v>
      </c>
      <c r="G13" s="10">
        <f t="shared" si="0"/>
        <v>0</v>
      </c>
    </row>
    <row r="14" spans="2:15" ht="51.4" customHeight="1" x14ac:dyDescent="0.25">
      <c r="B14" s="6" t="s">
        <v>17</v>
      </c>
      <c r="C14" s="7" t="s">
        <v>109</v>
      </c>
      <c r="D14" s="8" t="s">
        <v>9</v>
      </c>
      <c r="E14" s="8">
        <v>617</v>
      </c>
      <c r="F14" s="9">
        <v>0</v>
      </c>
      <c r="G14" s="10">
        <f t="shared" si="0"/>
        <v>0</v>
      </c>
    </row>
    <row r="15" spans="2:15" ht="33.6" customHeight="1" x14ac:dyDescent="0.25">
      <c r="B15" s="6" t="s">
        <v>19</v>
      </c>
      <c r="C15" s="7" t="s">
        <v>83</v>
      </c>
      <c r="D15" s="8" t="s">
        <v>9</v>
      </c>
      <c r="E15" s="8">
        <v>617</v>
      </c>
      <c r="F15" s="9">
        <v>0</v>
      </c>
      <c r="G15" s="10">
        <f t="shared" si="0"/>
        <v>0</v>
      </c>
    </row>
    <row r="16" spans="2:15" ht="49.9" customHeight="1" x14ac:dyDescent="0.25">
      <c r="B16" s="6" t="s">
        <v>21</v>
      </c>
      <c r="C16" s="7" t="s">
        <v>84</v>
      </c>
      <c r="D16" s="8" t="s">
        <v>9</v>
      </c>
      <c r="E16" s="8">
        <v>617</v>
      </c>
      <c r="F16" s="9">
        <v>0</v>
      </c>
      <c r="G16" s="10">
        <f t="shared" si="0"/>
        <v>0</v>
      </c>
    </row>
    <row r="17" spans="2:7" ht="35.450000000000003" customHeight="1" x14ac:dyDescent="0.25">
      <c r="B17" s="6" t="s">
        <v>24</v>
      </c>
      <c r="C17" s="7" t="s">
        <v>85</v>
      </c>
      <c r="D17" s="8" t="s">
        <v>9</v>
      </c>
      <c r="E17" s="8">
        <v>220</v>
      </c>
      <c r="F17" s="9">
        <v>0</v>
      </c>
      <c r="G17" s="10">
        <f t="shared" si="0"/>
        <v>0</v>
      </c>
    </row>
    <row r="18" spans="2:7" ht="35.450000000000003" customHeight="1" x14ac:dyDescent="0.25">
      <c r="B18" s="6" t="s">
        <v>26</v>
      </c>
      <c r="C18" s="7" t="s">
        <v>110</v>
      </c>
      <c r="D18" s="8" t="s">
        <v>12</v>
      </c>
      <c r="E18" s="8">
        <v>30</v>
      </c>
      <c r="F18" s="9">
        <v>0</v>
      </c>
      <c r="G18" s="10">
        <f t="shared" si="0"/>
        <v>0</v>
      </c>
    </row>
    <row r="19" spans="2:7" ht="14.45" customHeight="1" x14ac:dyDescent="0.25">
      <c r="B19" s="17" t="s">
        <v>46</v>
      </c>
      <c r="C19" s="17"/>
      <c r="D19" s="18">
        <f>SUM(G10:G18)</f>
        <v>0</v>
      </c>
      <c r="E19" s="18"/>
      <c r="F19" s="18"/>
      <c r="G19" s="18">
        <f>E19*F19</f>
        <v>0</v>
      </c>
    </row>
    <row r="20" spans="2:7" ht="14.45" customHeight="1" x14ac:dyDescent="0.25">
      <c r="B20" s="19" t="s">
        <v>47</v>
      </c>
      <c r="C20" s="19"/>
      <c r="D20" s="20">
        <f>D19*0.23</f>
        <v>0</v>
      </c>
      <c r="E20" s="20"/>
      <c r="F20" s="20"/>
      <c r="G20" s="20">
        <f>E20*F20</f>
        <v>0</v>
      </c>
    </row>
    <row r="21" spans="2:7" ht="14.45" customHeight="1" x14ac:dyDescent="0.25">
      <c r="B21" s="15" t="s">
        <v>48</v>
      </c>
      <c r="C21" s="15"/>
      <c r="D21" s="40"/>
      <c r="E21" s="39"/>
      <c r="F21" s="39"/>
      <c r="G21" s="39">
        <f>D19+D20</f>
        <v>0</v>
      </c>
    </row>
    <row r="22" spans="2:7" x14ac:dyDescent="0.25">
      <c r="F22" s="12"/>
    </row>
    <row r="23" spans="2:7" x14ac:dyDescent="0.25">
      <c r="C23" t="s">
        <v>49</v>
      </c>
    </row>
  </sheetData>
  <mergeCells count="6">
    <mergeCell ref="B21:C21"/>
    <mergeCell ref="B7:G8"/>
    <mergeCell ref="B19:C19"/>
    <mergeCell ref="D19:G19"/>
    <mergeCell ref="B20:C20"/>
    <mergeCell ref="D20:G20"/>
  </mergeCells>
  <pageMargins left="0.7" right="0.7" top="0.75" bottom="0.75" header="0.51180555555555496" footer="0.51180555555555496"/>
  <pageSetup paperSize="9" scale="91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opLeftCell="B10" zoomScaleNormal="100" workbookViewId="0">
      <selection activeCell="F17" sqref="F17"/>
    </sheetView>
  </sheetViews>
  <sheetFormatPr defaultColWidth="8.7109375" defaultRowHeight="15" x14ac:dyDescent="0.25"/>
  <cols>
    <col min="2" max="2" width="5.42578125" customWidth="1"/>
    <col min="3" max="3" width="56.42578125" customWidth="1"/>
    <col min="4" max="4" width="7.42578125" customWidth="1"/>
    <col min="7" max="7" width="9.140625" customWidth="1"/>
  </cols>
  <sheetData>
    <row r="2" spans="2:15" ht="15.75" x14ac:dyDescent="0.25">
      <c r="B2" s="1"/>
      <c r="C2" s="1"/>
      <c r="D2" s="1"/>
      <c r="E2" s="1"/>
      <c r="F2" s="1"/>
      <c r="G2" s="1"/>
    </row>
    <row r="4" spans="2:15" hidden="1" x14ac:dyDescent="0.25"/>
    <row r="5" spans="2:15" hidden="1" x14ac:dyDescent="0.25"/>
    <row r="6" spans="2:15" ht="15.75" hidden="1" x14ac:dyDescent="0.25">
      <c r="B6" s="13"/>
      <c r="C6" s="13"/>
      <c r="D6" s="13"/>
      <c r="E6" s="13"/>
      <c r="F6" s="13"/>
      <c r="G6" s="13"/>
    </row>
    <row r="7" spans="2:15" ht="14.45" customHeight="1" x14ac:dyDescent="0.25">
      <c r="B7" s="16" t="s">
        <v>111</v>
      </c>
      <c r="C7" s="16"/>
      <c r="D7" s="16"/>
      <c r="E7" s="16"/>
      <c r="F7" s="16"/>
      <c r="G7" s="16"/>
    </row>
    <row r="8" spans="2:15" x14ac:dyDescent="0.25">
      <c r="B8" s="16"/>
      <c r="C8" s="16"/>
      <c r="D8" s="16"/>
      <c r="E8" s="16"/>
      <c r="F8" s="16"/>
      <c r="G8" s="16"/>
    </row>
    <row r="9" spans="2:15" ht="45" x14ac:dyDescent="0.25">
      <c r="B9" s="2" t="s">
        <v>1</v>
      </c>
      <c r="C9" s="3" t="s">
        <v>2</v>
      </c>
      <c r="D9" s="3" t="s">
        <v>3</v>
      </c>
      <c r="E9" s="3" t="s">
        <v>4</v>
      </c>
      <c r="F9" s="4" t="s">
        <v>5</v>
      </c>
      <c r="G9" s="5" t="s">
        <v>6</v>
      </c>
    </row>
    <row r="10" spans="2:15" ht="56.65" customHeight="1" x14ac:dyDescent="0.25">
      <c r="B10" s="6" t="s">
        <v>7</v>
      </c>
      <c r="C10" s="7" t="s">
        <v>112</v>
      </c>
      <c r="D10" s="8" t="s">
        <v>12</v>
      </c>
      <c r="E10" s="8">
        <v>499.2</v>
      </c>
      <c r="F10" s="9">
        <v>0</v>
      </c>
      <c r="G10" s="10">
        <f>E10*F10</f>
        <v>0</v>
      </c>
    </row>
    <row r="11" spans="2:15" ht="38.450000000000003" customHeight="1" x14ac:dyDescent="0.25">
      <c r="B11" s="6" t="s">
        <v>10</v>
      </c>
      <c r="C11" s="7" t="s">
        <v>113</v>
      </c>
      <c r="D11" s="8" t="s">
        <v>9</v>
      </c>
      <c r="E11" s="8">
        <v>1248</v>
      </c>
      <c r="F11" s="9">
        <v>0</v>
      </c>
      <c r="G11" s="10">
        <f t="shared" ref="G11:G20" si="0">E11*F11</f>
        <v>0</v>
      </c>
    </row>
    <row r="12" spans="2:15" ht="39.6" customHeight="1" x14ac:dyDescent="0.25">
      <c r="B12" s="6" t="s">
        <v>13</v>
      </c>
      <c r="C12" s="7" t="s">
        <v>114</v>
      </c>
      <c r="D12" s="8" t="s">
        <v>9</v>
      </c>
      <c r="E12" s="8">
        <v>1248</v>
      </c>
      <c r="F12" s="9">
        <v>0</v>
      </c>
      <c r="G12" s="10">
        <f t="shared" si="0"/>
        <v>0</v>
      </c>
      <c r="O12" s="14"/>
    </row>
    <row r="13" spans="2:15" ht="60.4" customHeight="1" x14ac:dyDescent="0.25">
      <c r="B13" s="6" t="s">
        <v>15</v>
      </c>
      <c r="C13" s="7" t="s">
        <v>115</v>
      </c>
      <c r="D13" s="8" t="s">
        <v>9</v>
      </c>
      <c r="E13" s="8">
        <v>1248</v>
      </c>
      <c r="F13" s="9">
        <v>0</v>
      </c>
      <c r="G13" s="10">
        <f t="shared" si="0"/>
        <v>0</v>
      </c>
    </row>
    <row r="14" spans="2:15" ht="38.85" customHeight="1" x14ac:dyDescent="0.25">
      <c r="B14" s="6" t="s">
        <v>17</v>
      </c>
      <c r="C14" s="7" t="s">
        <v>116</v>
      </c>
      <c r="D14" s="8" t="s">
        <v>9</v>
      </c>
      <c r="E14" s="8">
        <v>1170</v>
      </c>
      <c r="F14" s="9">
        <v>0</v>
      </c>
      <c r="G14" s="10">
        <f t="shared" si="0"/>
        <v>0</v>
      </c>
    </row>
    <row r="15" spans="2:15" ht="33.6" customHeight="1" x14ac:dyDescent="0.25">
      <c r="B15" s="6" t="s">
        <v>19</v>
      </c>
      <c r="C15" s="7" t="s">
        <v>83</v>
      </c>
      <c r="D15" s="8" t="s">
        <v>9</v>
      </c>
      <c r="E15" s="8">
        <v>1170</v>
      </c>
      <c r="F15" s="9">
        <v>0</v>
      </c>
      <c r="G15" s="10">
        <f t="shared" si="0"/>
        <v>0</v>
      </c>
    </row>
    <row r="16" spans="2:15" ht="49.9" customHeight="1" x14ac:dyDescent="0.25">
      <c r="B16" s="6" t="s">
        <v>21</v>
      </c>
      <c r="C16" s="7" t="s">
        <v>84</v>
      </c>
      <c r="D16" s="8" t="s">
        <v>9</v>
      </c>
      <c r="E16" s="8">
        <v>1170</v>
      </c>
      <c r="F16" s="9">
        <v>0</v>
      </c>
      <c r="G16" s="10">
        <f t="shared" si="0"/>
        <v>0</v>
      </c>
    </row>
    <row r="17" spans="2:7" ht="35.450000000000003" customHeight="1" x14ac:dyDescent="0.25">
      <c r="B17" s="6" t="s">
        <v>24</v>
      </c>
      <c r="C17" s="7" t="s">
        <v>117</v>
      </c>
      <c r="D17" s="8" t="s">
        <v>9</v>
      </c>
      <c r="E17" s="8">
        <v>156</v>
      </c>
      <c r="F17" s="9">
        <v>0</v>
      </c>
      <c r="G17" s="10">
        <f t="shared" si="0"/>
        <v>0</v>
      </c>
    </row>
    <row r="18" spans="2:7" ht="35.450000000000003" customHeight="1" x14ac:dyDescent="0.25">
      <c r="B18" s="6" t="s">
        <v>26</v>
      </c>
      <c r="C18" s="7" t="s">
        <v>118</v>
      </c>
      <c r="D18" s="8" t="s">
        <v>28</v>
      </c>
      <c r="E18" s="8">
        <v>32</v>
      </c>
      <c r="F18" s="9">
        <v>0</v>
      </c>
      <c r="G18" s="10">
        <f t="shared" si="0"/>
        <v>0</v>
      </c>
    </row>
    <row r="19" spans="2:7" ht="35.450000000000003" customHeight="1" x14ac:dyDescent="0.25">
      <c r="B19" s="6" t="s">
        <v>29</v>
      </c>
      <c r="C19" s="7" t="s">
        <v>86</v>
      </c>
      <c r="D19" s="8" t="s">
        <v>39</v>
      </c>
      <c r="E19" s="8">
        <v>2</v>
      </c>
      <c r="F19" s="9">
        <v>0</v>
      </c>
      <c r="G19" s="10">
        <f t="shared" si="0"/>
        <v>0</v>
      </c>
    </row>
    <row r="20" spans="2:7" ht="35.450000000000003" customHeight="1" x14ac:dyDescent="0.25">
      <c r="B20" s="6" t="s">
        <v>31</v>
      </c>
      <c r="C20" s="7" t="s">
        <v>119</v>
      </c>
      <c r="D20" s="8" t="s">
        <v>12</v>
      </c>
      <c r="E20" s="8">
        <v>20</v>
      </c>
      <c r="F20" s="9">
        <v>0</v>
      </c>
      <c r="G20" s="10">
        <f t="shared" si="0"/>
        <v>0</v>
      </c>
    </row>
    <row r="21" spans="2:7" ht="14.45" customHeight="1" x14ac:dyDescent="0.25">
      <c r="B21" s="17" t="s">
        <v>46</v>
      </c>
      <c r="C21" s="17"/>
      <c r="D21" s="18">
        <f>SUM(G10:G20)</f>
        <v>0</v>
      </c>
      <c r="E21" s="18"/>
      <c r="F21" s="18"/>
      <c r="G21" s="18">
        <f>E21*F21</f>
        <v>0</v>
      </c>
    </row>
    <row r="22" spans="2:7" ht="14.45" customHeight="1" x14ac:dyDescent="0.25">
      <c r="B22" s="19" t="s">
        <v>47</v>
      </c>
      <c r="C22" s="19"/>
      <c r="D22" s="20">
        <f>D21*0.23</f>
        <v>0</v>
      </c>
      <c r="E22" s="20"/>
      <c r="F22" s="20"/>
      <c r="G22" s="20">
        <f>E22*F22</f>
        <v>0</v>
      </c>
    </row>
    <row r="23" spans="2:7" ht="14.45" customHeight="1" x14ac:dyDescent="0.25">
      <c r="B23" s="15" t="s">
        <v>48</v>
      </c>
      <c r="C23" s="15"/>
      <c r="D23" s="40"/>
      <c r="E23" s="39"/>
      <c r="F23" s="39"/>
      <c r="G23" s="39">
        <f>D21+D22</f>
        <v>0</v>
      </c>
    </row>
    <row r="24" spans="2:7" x14ac:dyDescent="0.25">
      <c r="F24" s="12"/>
    </row>
    <row r="25" spans="2:7" x14ac:dyDescent="0.25">
      <c r="C25" t="s">
        <v>49</v>
      </c>
    </row>
  </sheetData>
  <mergeCells count="6">
    <mergeCell ref="B23:C23"/>
    <mergeCell ref="B7:G8"/>
    <mergeCell ref="B21:C21"/>
    <mergeCell ref="D21:G21"/>
    <mergeCell ref="B22:C22"/>
    <mergeCell ref="D22:G22"/>
  </mergeCells>
  <pageMargins left="0.7" right="0.7" top="0.75" bottom="0.75" header="0.51180555555555496" footer="0.51180555555555496"/>
  <pageSetup paperSize="9" scale="84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opLeftCell="A9" zoomScaleNormal="100" workbookViewId="0">
      <selection activeCell="E15" sqref="E15"/>
    </sheetView>
  </sheetViews>
  <sheetFormatPr defaultColWidth="8.7109375" defaultRowHeight="15" x14ac:dyDescent="0.25"/>
  <cols>
    <col min="1" max="1" width="6.28515625" customWidth="1"/>
    <col min="2" max="2" width="46.7109375" customWidth="1"/>
    <col min="5" max="5" width="9" customWidth="1"/>
    <col min="6" max="6" width="11.28515625" customWidth="1"/>
  </cols>
  <sheetData>
    <row r="2" spans="1:6" ht="15.75" x14ac:dyDescent="0.25">
      <c r="A2" s="13"/>
      <c r="B2" s="13"/>
      <c r="C2" s="13"/>
      <c r="D2" s="13"/>
      <c r="E2" s="13"/>
      <c r="F2" s="13"/>
    </row>
    <row r="3" spans="1:6" ht="14.45" customHeight="1" x14ac:dyDescent="0.25">
      <c r="A3" s="16" t="s">
        <v>148</v>
      </c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ht="45" x14ac:dyDescent="0.25">
      <c r="A5" s="2" t="s">
        <v>1</v>
      </c>
      <c r="B5" s="3" t="s">
        <v>2</v>
      </c>
      <c r="C5" s="3" t="s">
        <v>3</v>
      </c>
      <c r="D5" s="3" t="s">
        <v>4</v>
      </c>
      <c r="E5" s="4" t="s">
        <v>5</v>
      </c>
      <c r="F5" s="5" t="s">
        <v>6</v>
      </c>
    </row>
    <row r="6" spans="1:6" ht="61.9" customHeight="1" x14ac:dyDescent="0.25">
      <c r="A6" s="6" t="s">
        <v>7</v>
      </c>
      <c r="B6" s="7" t="s">
        <v>120</v>
      </c>
      <c r="C6" s="8" t="s">
        <v>12</v>
      </c>
      <c r="D6" s="8">
        <v>523.6</v>
      </c>
      <c r="E6" s="9">
        <v>0</v>
      </c>
      <c r="F6" s="10">
        <f>D6*E6</f>
        <v>0</v>
      </c>
    </row>
    <row r="7" spans="1:6" ht="40.9" customHeight="1" x14ac:dyDescent="0.25">
      <c r="A7" s="6" t="s">
        <v>10</v>
      </c>
      <c r="B7" s="7" t="s">
        <v>121</v>
      </c>
      <c r="C7" s="8" t="s">
        <v>9</v>
      </c>
      <c r="D7" s="8">
        <v>952</v>
      </c>
      <c r="E7" s="9">
        <v>0</v>
      </c>
      <c r="F7" s="10">
        <f t="shared" ref="F7:F16" si="0">D7*E7</f>
        <v>0</v>
      </c>
    </row>
    <row r="8" spans="1:6" ht="34.15" customHeight="1" x14ac:dyDescent="0.25">
      <c r="A8" s="6" t="s">
        <v>13</v>
      </c>
      <c r="B8" s="7" t="s">
        <v>122</v>
      </c>
      <c r="C8" s="8" t="s">
        <v>9</v>
      </c>
      <c r="D8" s="8">
        <v>952</v>
      </c>
      <c r="E8" s="9">
        <v>0</v>
      </c>
      <c r="F8" s="10">
        <f t="shared" si="0"/>
        <v>0</v>
      </c>
    </row>
    <row r="9" spans="1:6" ht="54.4" customHeight="1" x14ac:dyDescent="0.25">
      <c r="A9" s="6" t="s">
        <v>15</v>
      </c>
      <c r="B9" s="7" t="s">
        <v>123</v>
      </c>
      <c r="C9" s="8" t="s">
        <v>9</v>
      </c>
      <c r="D9" s="8">
        <v>952</v>
      </c>
      <c r="E9" s="9">
        <v>0</v>
      </c>
      <c r="F9" s="10">
        <f t="shared" si="0"/>
        <v>0</v>
      </c>
    </row>
    <row r="10" spans="1:6" ht="40.15" customHeight="1" x14ac:dyDescent="0.25">
      <c r="A10" s="6" t="s">
        <v>17</v>
      </c>
      <c r="B10" s="7" t="s">
        <v>124</v>
      </c>
      <c r="C10" s="8" t="s">
        <v>9</v>
      </c>
      <c r="D10" s="8">
        <v>840</v>
      </c>
      <c r="E10" s="9">
        <v>0</v>
      </c>
      <c r="F10" s="10">
        <f t="shared" si="0"/>
        <v>0</v>
      </c>
    </row>
    <row r="11" spans="1:6" ht="28.15" customHeight="1" x14ac:dyDescent="0.25">
      <c r="A11" s="6" t="s">
        <v>19</v>
      </c>
      <c r="B11" s="7" t="s">
        <v>125</v>
      </c>
      <c r="C11" s="8" t="s">
        <v>23</v>
      </c>
      <c r="D11" s="8">
        <v>840</v>
      </c>
      <c r="E11" s="9">
        <v>0</v>
      </c>
      <c r="F11" s="10">
        <f t="shared" si="0"/>
        <v>0</v>
      </c>
    </row>
    <row r="12" spans="1:6" ht="42" customHeight="1" x14ac:dyDescent="0.25">
      <c r="A12" s="6" t="s">
        <v>21</v>
      </c>
      <c r="B12" s="7" t="s">
        <v>126</v>
      </c>
      <c r="C12" s="8" t="s">
        <v>9</v>
      </c>
      <c r="D12" s="8">
        <v>840</v>
      </c>
      <c r="E12" s="9">
        <v>0</v>
      </c>
      <c r="F12" s="10">
        <f t="shared" si="0"/>
        <v>0</v>
      </c>
    </row>
    <row r="13" spans="1:6" ht="37.15" customHeight="1" x14ac:dyDescent="0.25">
      <c r="A13" s="6" t="s">
        <v>24</v>
      </c>
      <c r="B13" s="7" t="s">
        <v>127</v>
      </c>
      <c r="C13" s="8" t="s">
        <v>23</v>
      </c>
      <c r="D13" s="8">
        <v>140</v>
      </c>
      <c r="E13" s="9">
        <v>0</v>
      </c>
      <c r="F13" s="10">
        <f t="shared" si="0"/>
        <v>0</v>
      </c>
    </row>
    <row r="14" spans="1:6" ht="64.150000000000006" customHeight="1" x14ac:dyDescent="0.25">
      <c r="A14" s="6" t="s">
        <v>26</v>
      </c>
      <c r="B14" s="7" t="s">
        <v>128</v>
      </c>
      <c r="C14" s="8" t="s">
        <v>100</v>
      </c>
      <c r="D14" s="8">
        <v>1</v>
      </c>
      <c r="E14" s="9">
        <v>0</v>
      </c>
      <c r="F14" s="10">
        <f t="shared" si="0"/>
        <v>0</v>
      </c>
    </row>
    <row r="15" spans="1:6" ht="41.25" customHeight="1" x14ac:dyDescent="0.25">
      <c r="A15" s="6" t="s">
        <v>29</v>
      </c>
      <c r="B15" s="7" t="s">
        <v>129</v>
      </c>
      <c r="C15" s="8" t="s">
        <v>39</v>
      </c>
      <c r="D15" s="8">
        <v>2</v>
      </c>
      <c r="E15" s="9">
        <v>0</v>
      </c>
      <c r="F15" s="10">
        <f t="shared" si="0"/>
        <v>0</v>
      </c>
    </row>
    <row r="16" spans="1:6" ht="31.35" customHeight="1" x14ac:dyDescent="0.25">
      <c r="A16" s="6" t="s">
        <v>31</v>
      </c>
      <c r="B16" s="7" t="s">
        <v>130</v>
      </c>
      <c r="C16" s="8" t="s">
        <v>39</v>
      </c>
      <c r="D16" s="8">
        <v>2</v>
      </c>
      <c r="E16" s="9">
        <v>0</v>
      </c>
      <c r="F16" s="10">
        <f t="shared" si="0"/>
        <v>0</v>
      </c>
    </row>
    <row r="17" spans="1:6" ht="14.45" customHeight="1" x14ac:dyDescent="0.25">
      <c r="A17" s="17" t="s">
        <v>46</v>
      </c>
      <c r="B17" s="17"/>
      <c r="C17" s="18">
        <f>SUM(F6:F16)</f>
        <v>0</v>
      </c>
      <c r="D17" s="18"/>
      <c r="E17" s="18"/>
      <c r="F17" s="18"/>
    </row>
    <row r="18" spans="1:6" ht="14.45" customHeight="1" x14ac:dyDescent="0.25">
      <c r="A18" s="19" t="s">
        <v>47</v>
      </c>
      <c r="B18" s="19"/>
      <c r="C18" s="20">
        <f>C17*0.23</f>
        <v>0</v>
      </c>
      <c r="D18" s="20"/>
      <c r="E18" s="20"/>
      <c r="F18" s="20"/>
    </row>
    <row r="19" spans="1:6" ht="14.45" customHeight="1" x14ac:dyDescent="0.25">
      <c r="A19" s="15" t="s">
        <v>48</v>
      </c>
      <c r="B19" s="15"/>
      <c r="C19" s="40"/>
      <c r="D19" s="39"/>
      <c r="E19" s="39"/>
      <c r="F19" s="39">
        <f>C17+C18</f>
        <v>0</v>
      </c>
    </row>
    <row r="20" spans="1:6" x14ac:dyDescent="0.25">
      <c r="E20" s="12"/>
    </row>
    <row r="21" spans="1:6" x14ac:dyDescent="0.25">
      <c r="B21" t="s">
        <v>49</v>
      </c>
    </row>
  </sheetData>
  <mergeCells count="6">
    <mergeCell ref="A19:B19"/>
    <mergeCell ref="A3:F4"/>
    <mergeCell ref="A17:B17"/>
    <mergeCell ref="C17:F17"/>
    <mergeCell ref="A18:B18"/>
    <mergeCell ref="C18:F18"/>
  </mergeCells>
  <pageMargins left="0.7" right="0.7" top="0.75" bottom="0.75" header="0.51180555555555496" footer="0.51180555555555496"/>
  <pageSetup paperSize="9" scale="9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Zestawienie kosztorysów</vt:lpstr>
      <vt:lpstr>Chełm dz.103</vt:lpstr>
      <vt:lpstr>Siedlec dz.511-2</vt:lpstr>
      <vt:lpstr>Gierczyce dz. 184-2</vt:lpstr>
      <vt:lpstr>Gierczyce dz.98-11</vt:lpstr>
      <vt:lpstr>Buczyna dz182-2</vt:lpstr>
      <vt:lpstr>Buczyna dz. 297, 305-7</vt:lpstr>
      <vt:lpstr>Nieszkowice .M dz. 276-Podk.</vt:lpstr>
      <vt:lpstr>Nieszkowice Małe dz. 527</vt:lpstr>
      <vt:lpstr>Stradomka dz.146-8--</vt:lpstr>
      <vt:lpstr>Stradomka dz.121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Borand</dc:creator>
  <dc:description/>
  <cp:lastModifiedBy>akuznar</cp:lastModifiedBy>
  <cp:revision>132</cp:revision>
  <cp:lastPrinted>2023-12-12T14:18:15Z</cp:lastPrinted>
  <dcterms:created xsi:type="dcterms:W3CDTF">2020-07-03T09:21:52Z</dcterms:created>
  <dcterms:modified xsi:type="dcterms:W3CDTF">2024-01-10T10:57:59Z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