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nergia elektryczna\"/>
    </mc:Choice>
  </mc:AlternateContent>
  <xr:revisionPtr revIDLastSave="0" documentId="13_ncr:1_{416F7E73-A076-4BEF-BDF8-6B0644AF17EB}" xr6:coauthVersionLast="47" xr6:coauthVersionMax="47" xr10:uidLastSave="{00000000-0000-0000-0000-000000000000}"/>
  <bookViews>
    <workbookView xWindow="-120" yWindow="-120" windowWidth="29040" windowHeight="15720" xr2:uid="{E07D1F83-71ED-4D17-A3C7-AB3BAF3A127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8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4" i="1"/>
  <c r="K186" i="1"/>
  <c r="K188" i="1" s="1"/>
  <c r="K189" i="1" s="1"/>
  <c r="M183" i="1"/>
  <c r="M184" i="1"/>
  <c r="M182" i="1"/>
  <c r="M180" i="1"/>
  <c r="K166" i="1"/>
  <c r="K168" i="1" s="1"/>
  <c r="K169" i="1" s="1"/>
  <c r="M164" i="1"/>
  <c r="M162" i="1"/>
  <c r="K175" i="1"/>
  <c r="K177" i="1" s="1"/>
  <c r="K178" i="1" s="1"/>
  <c r="M172" i="1"/>
  <c r="M171" i="1"/>
  <c r="M155" i="1"/>
  <c r="K157" i="1"/>
  <c r="K149" i="1"/>
  <c r="K151" i="1" s="1"/>
  <c r="K152" i="1" s="1"/>
  <c r="M146" i="1"/>
  <c r="M141" i="1"/>
  <c r="M142" i="1"/>
  <c r="M143" i="1"/>
  <c r="M144" i="1"/>
  <c r="M140" i="1"/>
  <c r="M138" i="1"/>
  <c r="M137" i="1"/>
  <c r="M136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21" i="1"/>
  <c r="K159" i="1" l="1"/>
  <c r="K160" i="1" s="1"/>
  <c r="K192" i="1"/>
  <c r="K194" i="1" s="1"/>
  <c r="K195" i="1" s="1"/>
  <c r="A146" i="1"/>
  <c r="A140" i="1"/>
  <c r="A141" i="1" s="1"/>
  <c r="A142" i="1" s="1"/>
  <c r="A143" i="1" s="1"/>
  <c r="A144" i="1" s="1"/>
  <c r="A137" i="1"/>
  <c r="A138" i="1" s="1"/>
  <c r="A121" i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</calcChain>
</file>

<file path=xl/sharedStrings.xml><?xml version="1.0" encoding="utf-8"?>
<sst xmlns="http://schemas.openxmlformats.org/spreadsheetml/2006/main" count="1224" uniqueCount="415">
  <si>
    <t>L.p.</t>
  </si>
  <si>
    <t>Miejscowość</t>
  </si>
  <si>
    <t xml:space="preserve">Lokalizacja </t>
  </si>
  <si>
    <t xml:space="preserve">Rodzaj obiektu </t>
  </si>
  <si>
    <t>Kod PPE</t>
  </si>
  <si>
    <t>Moc umowna  [kW]</t>
  </si>
  <si>
    <t xml:space="preserve">Taryfa </t>
  </si>
  <si>
    <t>Licznik</t>
  </si>
  <si>
    <t xml:space="preserve">Sobota </t>
  </si>
  <si>
    <t>ul. Wspólna nr 38/3</t>
  </si>
  <si>
    <t xml:space="preserve">oświetlenie uliczne </t>
  </si>
  <si>
    <t>590310600029906552</t>
  </si>
  <si>
    <t>6</t>
  </si>
  <si>
    <t>C11O</t>
  </si>
  <si>
    <t>ul. Poznańska 14</t>
  </si>
  <si>
    <t>590310600001249462</t>
  </si>
  <si>
    <t>4</t>
  </si>
  <si>
    <t>ul. Boczna dz. 66/8</t>
  </si>
  <si>
    <t>590310600001391406</t>
  </si>
  <si>
    <t>7</t>
  </si>
  <si>
    <t>16</t>
  </si>
  <si>
    <t xml:space="preserve">Pawłowice </t>
  </si>
  <si>
    <t>ul. Pawłowicka 11</t>
  </si>
  <si>
    <t>590310600001241596</t>
  </si>
  <si>
    <t>5</t>
  </si>
  <si>
    <t>ul. Pawłowicka 14</t>
  </si>
  <si>
    <t>oświetlenie uliczne</t>
  </si>
  <si>
    <t>590310600001241602</t>
  </si>
  <si>
    <t>ul. Pawłowicka 16/2, 16/1</t>
  </si>
  <si>
    <t>590310600002182669</t>
  </si>
  <si>
    <t>C11</t>
  </si>
  <si>
    <t>ul. Pawłowicka dz. 89 - nowy odcinek</t>
  </si>
  <si>
    <t>590310600031392701</t>
  </si>
  <si>
    <t>Bytkowo</t>
  </si>
  <si>
    <t>ul. Pawłowicka 3</t>
  </si>
  <si>
    <t>590310600001422711</t>
  </si>
  <si>
    <t>9</t>
  </si>
  <si>
    <t>ul. Porzeczkowa dz. 350/od 349d</t>
  </si>
  <si>
    <t>590310600001422964</t>
  </si>
  <si>
    <t>ul. Pawłowicka</t>
  </si>
  <si>
    <t>590310600025671300</t>
  </si>
  <si>
    <t>ul. Wierzbowa 263</t>
  </si>
  <si>
    <t>590310600028992228</t>
  </si>
  <si>
    <t>ul. Porzeczkowa dz. 349, 350/227,31</t>
  </si>
  <si>
    <t>590310600002383363</t>
  </si>
  <si>
    <t>27</t>
  </si>
  <si>
    <t>ul. Malinowa dz. 311</t>
  </si>
  <si>
    <t>przepompownia</t>
  </si>
  <si>
    <t>590310600028928982</t>
  </si>
  <si>
    <t>ul. Wierzbowa nr dz. 424/12</t>
  </si>
  <si>
    <t>590310600028652795</t>
  </si>
  <si>
    <t>Cerekwica</t>
  </si>
  <si>
    <t>ul. Przybrodzka 1</t>
  </si>
  <si>
    <t>590310600001422988</t>
  </si>
  <si>
    <t>ul. Letniskowa</t>
  </si>
  <si>
    <t>590310600001422995</t>
  </si>
  <si>
    <t>ul. Przecławska dz. 124/3</t>
  </si>
  <si>
    <t>590310600002039956</t>
  </si>
  <si>
    <t>ul. Młyńska / dr. 184</t>
  </si>
  <si>
    <t>590310600002383332</t>
  </si>
  <si>
    <t>ul. Jesionowa dz. 191</t>
  </si>
  <si>
    <t>590310600030347528</t>
  </si>
  <si>
    <t>Kiekrz</t>
  </si>
  <si>
    <t>ul. Kierska 61/A</t>
  </si>
  <si>
    <t>590310600001423015</t>
  </si>
  <si>
    <t>ul. Kierska</t>
  </si>
  <si>
    <t>590310600028290546</t>
  </si>
  <si>
    <t xml:space="preserve">ul. Czysta </t>
  </si>
  <si>
    <t>590310600001410374</t>
  </si>
  <si>
    <t>22</t>
  </si>
  <si>
    <t>ul. Kierska MST1034</t>
  </si>
  <si>
    <t>590310600001410381</t>
  </si>
  <si>
    <t>ul. Okrężna MST 3000</t>
  </si>
  <si>
    <t>590310600001410633</t>
  </si>
  <si>
    <t xml:space="preserve">Kiekrz </t>
  </si>
  <si>
    <t xml:space="preserve">ul. Poznańska </t>
  </si>
  <si>
    <t>590310600002348386</t>
  </si>
  <si>
    <t>11</t>
  </si>
  <si>
    <t>590310600001410350</t>
  </si>
  <si>
    <t>2</t>
  </si>
  <si>
    <t>ul. Portuglaska dz. 100/26</t>
  </si>
  <si>
    <t>590310600002338134</t>
  </si>
  <si>
    <t>ul. Muzealna dz. 765/11, 765/26</t>
  </si>
  <si>
    <t>590310600021785513</t>
  </si>
  <si>
    <t>ul. Poznańska / Wierzbowa</t>
  </si>
  <si>
    <t>590310600002355759</t>
  </si>
  <si>
    <t>ul. Słoneczna dz. 511/1, 509/7, 496/2, 495</t>
  </si>
  <si>
    <t>590310600029957684</t>
  </si>
  <si>
    <t>3</t>
  </si>
  <si>
    <t xml:space="preserve">ul. Wesoła dz. 104/26, 104/10, 104/87 </t>
  </si>
  <si>
    <t>590310600031129543</t>
  </si>
  <si>
    <t>ul. Kręta (nowe oświetlenie)</t>
  </si>
  <si>
    <t>590310600032125384</t>
  </si>
  <si>
    <t>Rokietnica</t>
  </si>
  <si>
    <t xml:space="preserve">ul. Sportowa </t>
  </si>
  <si>
    <t xml:space="preserve">oświetlenie uliczne + przepompownia </t>
  </si>
  <si>
    <t>590310600028713786</t>
  </si>
  <si>
    <t>ul. Jasna, Urocza dz. 413/5</t>
  </si>
  <si>
    <t>590310600029906507</t>
  </si>
  <si>
    <t xml:space="preserve">Rokietnica </t>
  </si>
  <si>
    <t>ul. Boczna 1</t>
  </si>
  <si>
    <t>590310600001241671</t>
  </si>
  <si>
    <t xml:space="preserve">ul. Szamotulska 2 - ronda </t>
  </si>
  <si>
    <t>590310600001246492</t>
  </si>
  <si>
    <t>ul. Szamotulska 5</t>
  </si>
  <si>
    <t>590310600001246515</t>
  </si>
  <si>
    <t>ul. Szamotulska 31</t>
  </si>
  <si>
    <t>590310600001246539</t>
  </si>
  <si>
    <t>ul. Kolejowa dz. 328/45</t>
  </si>
  <si>
    <t>590310600001249394</t>
  </si>
  <si>
    <t>590310600001249370</t>
  </si>
  <si>
    <t xml:space="preserve">ul. Spokojna 2 </t>
  </si>
  <si>
    <t>590310600001246461</t>
  </si>
  <si>
    <t>15</t>
  </si>
  <si>
    <t>ul. Trakt Napoleoński dz.18</t>
  </si>
  <si>
    <t>590310600002383356</t>
  </si>
  <si>
    <t>14</t>
  </si>
  <si>
    <t>ul. Trakt Napoleoński dz. 85/5</t>
  </si>
  <si>
    <t>590310600001669895</t>
  </si>
  <si>
    <t>17</t>
  </si>
  <si>
    <t>ul. Legionów Polskich dz. 20/51</t>
  </si>
  <si>
    <t>590310600002383325</t>
  </si>
  <si>
    <t>os. Kalinowe dz. 16/6</t>
  </si>
  <si>
    <t>590310600001246553</t>
  </si>
  <si>
    <t>os. Kalinowe dz. 16/6, 1058/4</t>
  </si>
  <si>
    <t>590310600001956162</t>
  </si>
  <si>
    <t>ul. Łanowa dz. 187/10</t>
  </si>
  <si>
    <t>590310600001681033</t>
  </si>
  <si>
    <t>590310600002048859</t>
  </si>
  <si>
    <t>ul. Wesoła dz. 412/19, 405/12</t>
  </si>
  <si>
    <t>590310600001548107</t>
  </si>
  <si>
    <t>590310600001335554</t>
  </si>
  <si>
    <t>ul. Leśna 1</t>
  </si>
  <si>
    <t>590310600001241695</t>
  </si>
  <si>
    <t>ul. Golęcińska 42</t>
  </si>
  <si>
    <t>590310600001241688</t>
  </si>
  <si>
    <t>ul. Mickiewicza 18</t>
  </si>
  <si>
    <t>590310600001246409</t>
  </si>
  <si>
    <t>ul. Mickiewicza 59</t>
  </si>
  <si>
    <t>590310600001246423</t>
  </si>
  <si>
    <t>ul. Szkolna dz. 13/1</t>
  </si>
  <si>
    <t>590310600001249431</t>
  </si>
  <si>
    <t>ul. Zakątek</t>
  </si>
  <si>
    <t>590310600028881645</t>
  </si>
  <si>
    <t>590310600028881683</t>
  </si>
  <si>
    <t xml:space="preserve">ul. Trakt Napoleoński park </t>
  </si>
  <si>
    <t xml:space="preserve">oświtelenie uliczne </t>
  </si>
  <si>
    <t>590310600001241664</t>
  </si>
  <si>
    <t>ul. Akacjowa dz. 154/35</t>
  </si>
  <si>
    <t>590310600000217028</t>
  </si>
  <si>
    <t>ul. Rolna 39</t>
  </si>
  <si>
    <t>590310600001246447</t>
  </si>
  <si>
    <t xml:space="preserve">ul. Gminna 1 </t>
  </si>
  <si>
    <t>590310600001249325</t>
  </si>
  <si>
    <t xml:space="preserve">ul. Witkowa </t>
  </si>
  <si>
    <t>590310600029012918</t>
  </si>
  <si>
    <t>ul. Francuska dz. 11/72</t>
  </si>
  <si>
    <t>590310600002210560</t>
  </si>
  <si>
    <t>ul. Modrzewiowa</t>
  </si>
  <si>
    <t>590310600030964206</t>
  </si>
  <si>
    <t>ul. Szkolna/Dębowa dz. 973</t>
  </si>
  <si>
    <t>590310600031025180</t>
  </si>
  <si>
    <t>Wspólna/Gminna dz. 215/5, 215/23</t>
  </si>
  <si>
    <t>590310600030436864</t>
  </si>
  <si>
    <t>Rogierówko</t>
  </si>
  <si>
    <t>ul. Polna nr dz. 6/1</t>
  </si>
  <si>
    <t>590310600029218891</t>
  </si>
  <si>
    <t>ul. Kościuszki 10</t>
  </si>
  <si>
    <t>590310600001241657</t>
  </si>
  <si>
    <t>ul. Kościuszki dz. 6</t>
  </si>
  <si>
    <t>590310600007573622</t>
  </si>
  <si>
    <t>Przybroda</t>
  </si>
  <si>
    <t>ul. Kaźmierska 1</t>
  </si>
  <si>
    <t>590310600001241626</t>
  </si>
  <si>
    <t xml:space="preserve">Przybroda </t>
  </si>
  <si>
    <t>ul. Kolejowa 4</t>
  </si>
  <si>
    <t>590310600001241633</t>
  </si>
  <si>
    <t>ul. Kokoszczyńska 1</t>
  </si>
  <si>
    <t>590310600001241640</t>
  </si>
  <si>
    <t>ST02-528 Słup II/7</t>
  </si>
  <si>
    <t>590310600030419775</t>
  </si>
  <si>
    <t>Mrowino</t>
  </si>
  <si>
    <t>ul. Lubomira 9/14</t>
  </si>
  <si>
    <t>590310600001299726</t>
  </si>
  <si>
    <t>12</t>
  </si>
  <si>
    <t>ul. Dobrowita dz. 699</t>
  </si>
  <si>
    <t>590310600028259932</t>
  </si>
  <si>
    <t>ul. Kopernika - dr. 184</t>
  </si>
  <si>
    <t>590310600002383318</t>
  </si>
  <si>
    <t>ul. Kopernika 24</t>
  </si>
  <si>
    <t>590310600001299641</t>
  </si>
  <si>
    <t xml:space="preserve">ul. Błotna 3 </t>
  </si>
  <si>
    <t>590310600001324831</t>
  </si>
  <si>
    <t>ul. Boczna 4</t>
  </si>
  <si>
    <t>590310600001324848</t>
  </si>
  <si>
    <t>590310600001324855</t>
  </si>
  <si>
    <t>ul. Kokoszczyńska 2</t>
  </si>
  <si>
    <t>590310600001324862</t>
  </si>
  <si>
    <t>ul. Kolejowa 3</t>
  </si>
  <si>
    <t>590310600001299634</t>
  </si>
  <si>
    <t>8</t>
  </si>
  <si>
    <t>ul. Tarnowska 8</t>
  </si>
  <si>
    <t>590310600001299665</t>
  </si>
  <si>
    <t>ul. Towarowa - dz. 176/2, 185/8, 201/24</t>
  </si>
  <si>
    <t>590310600001948525</t>
  </si>
  <si>
    <t>ul. Ogrodowa dz. 319/3</t>
  </si>
  <si>
    <t xml:space="preserve">plac zabaw </t>
  </si>
  <si>
    <t>590310600002355742</t>
  </si>
  <si>
    <t xml:space="preserve">Starzyny </t>
  </si>
  <si>
    <t>ul. Poznańska 91/11</t>
  </si>
  <si>
    <t>590310600002355735</t>
  </si>
  <si>
    <t>ul. Poznańska 42</t>
  </si>
  <si>
    <t>590310600001249479</t>
  </si>
  <si>
    <t>ul. Poznańska 50</t>
  </si>
  <si>
    <t>590310600007581528</t>
  </si>
  <si>
    <t>Napachanie</t>
  </si>
  <si>
    <t xml:space="preserve">ul. Starzyńska 3 </t>
  </si>
  <si>
    <t>590310600001299740</t>
  </si>
  <si>
    <t>ul. Rokietnicka dz. 151/8</t>
  </si>
  <si>
    <t>590310600028478739</t>
  </si>
  <si>
    <t>ul. Poznańska 3</t>
  </si>
  <si>
    <t>590310600001299733</t>
  </si>
  <si>
    <t>ul. Bystra 8</t>
  </si>
  <si>
    <t>590310600001241572</t>
  </si>
  <si>
    <t>droga 184</t>
  </si>
  <si>
    <t>590310600002185738</t>
  </si>
  <si>
    <t xml:space="preserve">Napachanie </t>
  </si>
  <si>
    <t>ul. Tarnowska dz. 151/2</t>
  </si>
  <si>
    <t>590310600001241589</t>
  </si>
  <si>
    <t>ul. Kobylnicka dz. 272/2</t>
  </si>
  <si>
    <t>590310600030517143</t>
  </si>
  <si>
    <t>Rostworowo</t>
  </si>
  <si>
    <t>ul. Sobocka 1 (Parkowa 1)</t>
  </si>
  <si>
    <t>590310600001249455</t>
  </si>
  <si>
    <t>ul. Świerkowa dz. 5</t>
  </si>
  <si>
    <t>590310600002185721</t>
  </si>
  <si>
    <t>Żydowo</t>
  </si>
  <si>
    <t>ul. Rostworowska 1</t>
  </si>
  <si>
    <t>590310600001249486</t>
  </si>
  <si>
    <t>Agnecja Nieruchomości Rolnych</t>
  </si>
  <si>
    <t>590310600020777472</t>
  </si>
  <si>
    <t>Krzyszkowo</t>
  </si>
  <si>
    <t>ul. Trakt Napoleoński/ Kozietulskiego dz.7</t>
  </si>
  <si>
    <t>590310600025118034</t>
  </si>
  <si>
    <t>ul. Główna 40</t>
  </si>
  <si>
    <t>590310600007565856</t>
  </si>
  <si>
    <t>ul. Główna dz. 191/13</t>
  </si>
  <si>
    <t>590310600001354548</t>
  </si>
  <si>
    <t>ul. Główna 7</t>
  </si>
  <si>
    <t>590310600001354524</t>
  </si>
  <si>
    <t xml:space="preserve">Kobylniki </t>
  </si>
  <si>
    <t>ul. Wiśniowa 3st 1205</t>
  </si>
  <si>
    <t>590310600001354517</t>
  </si>
  <si>
    <t>ul. Wiśniowa 4st 1205</t>
  </si>
  <si>
    <t>590310600001354500</t>
  </si>
  <si>
    <t>ul. Wiśniowa 1</t>
  </si>
  <si>
    <t>590310600001354494</t>
  </si>
  <si>
    <t>ul. Wiśniowa</t>
  </si>
  <si>
    <t>590310600001858756</t>
  </si>
  <si>
    <t>ul. Wiśniowa - dr. 184</t>
  </si>
  <si>
    <t>590310600001858749</t>
  </si>
  <si>
    <t>ul. Szamotulska 3</t>
  </si>
  <si>
    <t>590310600001407121</t>
  </si>
  <si>
    <t>ul. Szamotulska 11</t>
  </si>
  <si>
    <t>590310600001407138</t>
  </si>
  <si>
    <t>ul. Lipowa dz. 181/11, 181/5</t>
  </si>
  <si>
    <t>590310600001583825</t>
  </si>
  <si>
    <t>ul. Szkolna 3</t>
  </si>
  <si>
    <t>590310600001407145</t>
  </si>
  <si>
    <t>ul. Szkolna 13</t>
  </si>
  <si>
    <t>590310600001407152</t>
  </si>
  <si>
    <t>ul. Działkowa dz. 172</t>
  </si>
  <si>
    <t>590310600000362087</t>
  </si>
  <si>
    <t>ul. Kierska dz. 213/2, 749/1</t>
  </si>
  <si>
    <t>590310600026144841</t>
  </si>
  <si>
    <t>Dalekie</t>
  </si>
  <si>
    <t>ul. Kokoszyńska 10</t>
  </si>
  <si>
    <t>590310600001423008</t>
  </si>
  <si>
    <t xml:space="preserve">ul. Szamotulska 7 </t>
  </si>
  <si>
    <t>budynek komunalny - świetlica z lokalami użytkowymi</t>
  </si>
  <si>
    <t>590310600001244481</t>
  </si>
  <si>
    <t>ul. Golęcińska 1</t>
  </si>
  <si>
    <t>budynek administracyjny A</t>
  </si>
  <si>
    <t>590310600001249509</t>
  </si>
  <si>
    <t>budynek administracyjny B - piętro</t>
  </si>
  <si>
    <t>590310600007573783</t>
  </si>
  <si>
    <t>budynek administracyjny C</t>
  </si>
  <si>
    <t>590310600016703058</t>
  </si>
  <si>
    <t>ul. Szkolna 3A - klatka schodowa + OPS</t>
  </si>
  <si>
    <t>budynek komunalny</t>
  </si>
  <si>
    <t>590310600001244429</t>
  </si>
  <si>
    <t xml:space="preserve">budynek administracyjny B - parter </t>
  </si>
  <si>
    <t>590310600001283497</t>
  </si>
  <si>
    <t xml:space="preserve">ul. Pocztowa 8 - klatka schodowa </t>
  </si>
  <si>
    <t xml:space="preserve">budynek komunalny </t>
  </si>
  <si>
    <t>590310600001244405</t>
  </si>
  <si>
    <t xml:space="preserve">ul. Pocztowa 1 - klatka schodowa </t>
  </si>
  <si>
    <t>590310600001244412</t>
  </si>
  <si>
    <t>G11</t>
  </si>
  <si>
    <t>ul. Kaźmierska 26 - świetlica</t>
  </si>
  <si>
    <t>590310600002185714</t>
  </si>
  <si>
    <t>ul. Poznańska dz. 273/13 (Kobylnicka dz. 306)</t>
  </si>
  <si>
    <t>budynek gospodarczy</t>
  </si>
  <si>
    <t>590310600001324756</t>
  </si>
  <si>
    <t>Starzyny</t>
  </si>
  <si>
    <t xml:space="preserve">ul. Rynkowa </t>
  </si>
  <si>
    <t>teren rekreacji</t>
  </si>
  <si>
    <t>590310600031392718</t>
  </si>
  <si>
    <t>ul. Rostworowska 5 - świetlica</t>
  </si>
  <si>
    <t>590310600001244504</t>
  </si>
  <si>
    <t>ul. Koszycy 1 - świetlica</t>
  </si>
  <si>
    <t>590310600001244498</t>
  </si>
  <si>
    <t xml:space="preserve">ul. Kierska dz. 410 </t>
  </si>
  <si>
    <t>plac zabaw / świetlica</t>
  </si>
  <si>
    <t>590310600001410367</t>
  </si>
  <si>
    <t xml:space="preserve">ul. Dworcowa 1 </t>
  </si>
  <si>
    <t>budynek dworca</t>
  </si>
  <si>
    <t>590310600030694462</t>
  </si>
  <si>
    <t>70</t>
  </si>
  <si>
    <t>C21</t>
  </si>
  <si>
    <t>stacje ładowania pojazdów</t>
  </si>
  <si>
    <t>590310600030685293</t>
  </si>
  <si>
    <t>80</t>
  </si>
  <si>
    <t>kasy</t>
  </si>
  <si>
    <t>590310600030727504</t>
  </si>
  <si>
    <t>sklepik w budynku dworca</t>
  </si>
  <si>
    <t>590310600030727450</t>
  </si>
  <si>
    <t>Kaźmierska dz. 6/17 - remiza OSP</t>
  </si>
  <si>
    <t>590310600029235225</t>
  </si>
  <si>
    <t>ul. Kopernika 2 - remiza OSP</t>
  </si>
  <si>
    <t>590310600001244450</t>
  </si>
  <si>
    <t>ul. Kopernika 3</t>
  </si>
  <si>
    <t>obiekt garażowy OSP</t>
  </si>
  <si>
    <t>590310600031942180</t>
  </si>
  <si>
    <t>ul. Poznańska 3/a - remiza OSP</t>
  </si>
  <si>
    <t>590310600001244467</t>
  </si>
  <si>
    <t>ul. Pocztowa 8</t>
  </si>
  <si>
    <t>budynek CUS</t>
  </si>
  <si>
    <t>590310600001406346</t>
  </si>
  <si>
    <t xml:space="preserve">Obiekty oświetleniowe + przepompownie </t>
  </si>
  <si>
    <t>Zapotrzebowanie w okresie 01.07.2025 - 30.06.2026 [kW]</t>
  </si>
  <si>
    <t>Obiekty komunalne</t>
  </si>
  <si>
    <t>Obiekty OSP</t>
  </si>
  <si>
    <t>kWh</t>
  </si>
  <si>
    <t xml:space="preserve">zł </t>
  </si>
  <si>
    <t>Obiekty oświatowe - odrębne umowy</t>
  </si>
  <si>
    <t xml:space="preserve">ul. Noblistów 1 - Przedszkole "Bajeczka" </t>
  </si>
  <si>
    <t>budynek przedszkola oraz oświetlenie zewnętrzne</t>
  </si>
  <si>
    <t>590310600000416360</t>
  </si>
  <si>
    <t>C22A</t>
  </si>
  <si>
    <t xml:space="preserve">ul. Poznańska 26 - Zespół Szkolno-Przedszkolny w Napachaniu </t>
  </si>
  <si>
    <t xml:space="preserve">budynek szkoły i przedszkola </t>
  </si>
  <si>
    <t>590310600000440082</t>
  </si>
  <si>
    <t>boisko Orlik</t>
  </si>
  <si>
    <t>590310600000440075</t>
  </si>
  <si>
    <t>ul. Szkolna 2, Mrowino - Przedszkole Zaczarowana Łąka</t>
  </si>
  <si>
    <t>budynek przedszkola w Mrowinie</t>
  </si>
  <si>
    <t>590310600000414816</t>
  </si>
  <si>
    <t>ul. Przybrodzka 1, Cerekwica - Szkoła Podstawowa im. Przyjaciół Ziemi w Cerekwicy</t>
  </si>
  <si>
    <t>budynek szkoły podstawowej w Cerewkicy</t>
  </si>
  <si>
    <t>590310600029608401</t>
  </si>
  <si>
    <t>ul. Szkolna 3C - Szkoła Podstawowa im. Jana Brzechwy w Rokietnicy</t>
  </si>
  <si>
    <t>budynek C i D, ul. Szkolna 3c</t>
  </si>
  <si>
    <t>590310600001289994</t>
  </si>
  <si>
    <t>C12A</t>
  </si>
  <si>
    <t>boisko</t>
  </si>
  <si>
    <t>590310600001268111</t>
  </si>
  <si>
    <t>budynek A przy Trakcie Napoleońskim 16</t>
  </si>
  <si>
    <t>590310600001283466</t>
  </si>
  <si>
    <t>budynek B i szatnie przy Trakcie Napoleońskim</t>
  </si>
  <si>
    <t>590310600001283473</t>
  </si>
  <si>
    <t>Obiekt CUS</t>
  </si>
  <si>
    <t>02871622</t>
  </si>
  <si>
    <t>03669690</t>
  </si>
  <si>
    <t>03065036</t>
  </si>
  <si>
    <t>03181383</t>
  </si>
  <si>
    <t>03932540</t>
  </si>
  <si>
    <t>ul. Golęcińska /Kierska</t>
  </si>
  <si>
    <t>ul. Kolejowa dz. 90/3</t>
  </si>
  <si>
    <t>Nazwa OSD</t>
  </si>
  <si>
    <t>Enea Operator</t>
  </si>
  <si>
    <t>Miejsce dostarczenia faktury</t>
  </si>
  <si>
    <t>UG Rokietnica,  ul. Golęcińska 1 62-090 Rokietnica</t>
  </si>
  <si>
    <t xml:space="preserve">Na budynku dworca pod nr PPE 590310600030694462 znajduje się mikroinstalacja o mocy 20,02 kW. Umowa na odkup energii zawarta jest z obecnym sprzedawcą, z czasem obowiązywania do 30.06.2025 r. Nowy sprzedawca zobowiązany jest do zawarcia umowy na odkup energii na okres obowiązywania umowy sprzedażowej (umowa na wzorze Sprzedawcy, po akceptacji przez Zamawiającego). </t>
  </si>
  <si>
    <t>CUS Rokietnica,  ul. Pocztowa 8 62-090 Rokietnica</t>
  </si>
  <si>
    <t xml:space="preserve">Na budynku szkoły pod nr PPE 590310600000440082 znajduje się mikroinstalacja o mocy 20 kW. Umowa na odkup energii zawarta jest z obecnym sprzedawcą, z czasem obowiązywania do 30.06.2025 r. Nowy sprzedawca zobowiązany jest do zawarcia umowy na odkup energii na okres obowiązywania umowy sprzedażowej (umowa na wzorze Sprzedawcy, po akceptacji przez Zamawiającego). </t>
  </si>
  <si>
    <t xml:space="preserve">Na budynku szkoły pod nr PPE 590310600029608401 znajduje się mikroinstalacja o mocy 13,8 kW. Umowa na odkup energii zawarta jest z obecnym sprzedawcą, z czasem obowiązywania do 30.06.2025 r. Nowy sprzedawca zobowiązany jest do zawarcia umowy na odkup energii na okres obowiązywania umowy sprzedażowej (umowa na wzorze Sprzedawcy, po akceptacji przez Zamawiającego). </t>
  </si>
  <si>
    <t xml:space="preserve">Na budynku szkoły pod nr PPE 590310600001289994 znajduje się mikroinstalacja o mocy 17 kW. Umowa na odkup energii zawarta jest z obecnym sprzedawcą, z czasem obowiązywania do 30.06.2025 r. Nowy sprzedawca zobowiązany jest do zawarcia umowy na odkup energii na okres obowiązywania umowy sprzedażowej (umowa na wzorze Sprzedawcy, po akceptacji przez Zamawiającego). </t>
  </si>
  <si>
    <t xml:space="preserve"> ul. Noblistów 1, Rokietnica            62-090 Rokietnica</t>
  </si>
  <si>
    <t>Poznańska 26, Napachanie         62-090 Rokietnica</t>
  </si>
  <si>
    <t>ul. Trakt Napoleoński 16 - Szkoła Podstawowa im. Jana Brzechwy w Rokietnicy</t>
  </si>
  <si>
    <t>ul. Przybrodzka 1, Cerekwica       62-090 Rokietnica</t>
  </si>
  <si>
    <t xml:space="preserve">ul. Szkolna 3C, Rokietnica               62-090 Rokietnica                         </t>
  </si>
  <si>
    <t>Cena za 1 kWh</t>
  </si>
  <si>
    <t xml:space="preserve">Łączne szacunkowe zapotrzebowanie dla obiektów gminnych </t>
  </si>
  <si>
    <t>Łączna kwota netto dla obiektów gminnych</t>
  </si>
  <si>
    <t xml:space="preserve">Łączna kwota brutto dla obiektów gminnych </t>
  </si>
  <si>
    <t>Łączna kwota netto dla Przedszkola "Bajeczka"</t>
  </si>
  <si>
    <t>Łączna kwota brutto dla Przedszkola "Bajeczka"</t>
  </si>
  <si>
    <t xml:space="preserve">Łączne szacunkowe zapotrzebowanie dla Przedszkola "Bajeczka" </t>
  </si>
  <si>
    <t>Łączne szacunkowe zapotrzebowanie dla Zespołu Szkolno-Przedszkolnego w Napachaniu</t>
  </si>
  <si>
    <t>Łączna kwota netto dla Zespołu Szkolno-Przedszkolnego w Napachaniu</t>
  </si>
  <si>
    <t>Łączna kwota brutto dla Zespołu Szkolno-Przedszkolnego w Napachaniu</t>
  </si>
  <si>
    <t>Łączne szacunkowe zapotrzebowanie dla Zespołu Szkolno-Przedszkolnego w Cerewkicy</t>
  </si>
  <si>
    <t>Łączna kwota netto dla dla Zespołu Szkolno-Przedszkolnego w Cerewkicy</t>
  </si>
  <si>
    <t>Łączna kwota brutto dla Zespołu Szkolno-Przedszkolnego w Cerewkicy</t>
  </si>
  <si>
    <t>Łączne szacunkowe zapotrzebowanie dla Szkoły Podstawowej im. Jana Brzechwy w Rokietnicy</t>
  </si>
  <si>
    <t>Łączna kwota netto dla Szkoły Podstawowej im. Jana Brzechwy w Rokietnicy</t>
  </si>
  <si>
    <t>Łączna kwota brutto dla Szkoły Podstawowej im. Jana Brzechwy w Rokietnicy</t>
  </si>
  <si>
    <t>Łączne szacunkowe zapotrzebowanie dla obiektów gminnych wraz z obiektami oświatowymi</t>
  </si>
  <si>
    <t xml:space="preserve">Łączna kwota netto dla całego zamówienia </t>
  </si>
  <si>
    <t xml:space="preserve">Łączna kwota brutto dla całego zamówienia </t>
  </si>
  <si>
    <t>Cena jednostkowa netto za kWh [zł]</t>
  </si>
  <si>
    <t>Wartość netto za zużytą energię czynną w okresie 01.07.2025 - 30.06.2026 [zł]</t>
  </si>
  <si>
    <t>GMINA ROKIETNICA - Formularz Rzeczowo-Finansowy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</si>
</sst>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93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4" fontId="2" fillId="3" borderId="6" xfId="0" applyNumberFormat="1" applyFont="1" applyFill="1" applyBorder="1" applyAlignment="1">
      <alignment horizontal="center" vertical="center" wrapText="1"/>
    </xf>
    <xf numFmtId="44" fontId="2" fillId="3" borderId="7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4" fontId="2" fillId="2" borderId="6" xfId="0" applyNumberFormat="1" applyFont="1" applyFill="1" applyBorder="1" applyAlignment="1">
      <alignment horizontal="center" vertical="center" wrapText="1"/>
    </xf>
    <xf numFmtId="44" fontId="2" fillId="2" borderId="7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left"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left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left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44" fontId="3" fillId="3" borderId="6" xfId="1" applyFont="1" applyFill="1" applyBorder="1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21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44" fontId="2" fillId="2" borderId="24" xfId="0" applyNumberFormat="1" applyFont="1" applyFill="1" applyBorder="1" applyAlignment="1">
      <alignment horizontal="center" vertical="center" wrapText="1"/>
    </xf>
    <xf numFmtId="44" fontId="3" fillId="3" borderId="7" xfId="0" applyNumberFormat="1" applyFont="1" applyFill="1" applyBorder="1" applyAlignment="1">
      <alignment horizontal="center" vertical="center" wrapText="1"/>
    </xf>
    <xf numFmtId="44" fontId="3" fillId="2" borderId="9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44" fontId="3" fillId="2" borderId="28" xfId="1" applyFont="1" applyFill="1" applyBorder="1" applyAlignment="1">
      <alignment horizontal="center" vertical="center" wrapText="1"/>
    </xf>
    <xf numFmtId="44" fontId="3" fillId="2" borderId="7" xfId="0" applyNumberFormat="1" applyFont="1" applyFill="1" applyBorder="1" applyAlignment="1">
      <alignment horizontal="center" vertical="center" wrapText="1"/>
    </xf>
    <xf numFmtId="44" fontId="3" fillId="2" borderId="25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24" xfId="0" applyNumberFormat="1" applyFont="1" applyFill="1" applyBorder="1" applyAlignment="1">
      <alignment horizontal="center" vertical="center" wrapText="1"/>
    </xf>
    <xf numFmtId="164" fontId="2" fillId="3" borderId="17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65" fontId="3" fillId="2" borderId="22" xfId="0" applyNumberFormat="1" applyFont="1" applyFill="1" applyBorder="1" applyAlignment="1">
      <alignment horizontal="center" vertical="center" wrapText="1"/>
    </xf>
    <xf numFmtId="44" fontId="3" fillId="2" borderId="31" xfId="0" applyNumberFormat="1" applyFont="1" applyFill="1" applyBorder="1" applyAlignment="1">
      <alignment horizontal="center" vertical="center" wrapText="1"/>
    </xf>
    <xf numFmtId="44" fontId="3" fillId="2" borderId="22" xfId="0" applyNumberFormat="1" applyFont="1" applyFill="1" applyBorder="1" applyAlignment="1">
      <alignment horizontal="center" vertical="center" wrapText="1"/>
    </xf>
    <xf numFmtId="44" fontId="3" fillId="2" borderId="3" xfId="0" applyNumberFormat="1" applyFont="1" applyFill="1" applyBorder="1" applyAlignment="1">
      <alignment horizontal="center" vertical="center" wrapText="1"/>
    </xf>
    <xf numFmtId="44" fontId="2" fillId="2" borderId="15" xfId="0" applyNumberFormat="1" applyFont="1" applyFill="1" applyBorder="1" applyAlignment="1">
      <alignment horizontal="center" vertical="center" wrapText="1"/>
    </xf>
    <xf numFmtId="44" fontId="3" fillId="2" borderId="16" xfId="0" applyNumberFormat="1" applyFont="1" applyFill="1" applyBorder="1" applyAlignment="1">
      <alignment horizontal="center" vertical="center" wrapText="1"/>
    </xf>
    <xf numFmtId="44" fontId="2" fillId="2" borderId="30" xfId="0" applyNumberFormat="1" applyFont="1" applyFill="1" applyBorder="1" applyAlignment="1">
      <alignment horizontal="center" vertical="center" wrapText="1"/>
    </xf>
    <xf numFmtId="44" fontId="3" fillId="2" borderId="9" xfId="0" applyNumberFormat="1" applyFont="1" applyFill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44" fontId="3" fillId="2" borderId="2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164" fontId="2" fillId="5" borderId="15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4" xfId="0" applyNumberFormat="1" applyFont="1" applyFill="1" applyBorder="1" applyAlignment="1">
      <alignment horizontal="left" vertical="center" wrapText="1"/>
    </xf>
    <xf numFmtId="164" fontId="2" fillId="5" borderId="15" xfId="0" applyNumberFormat="1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3" fillId="2" borderId="30" xfId="0" applyNumberFormat="1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30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44" fontId="3" fillId="2" borderId="6" xfId="1" applyFont="1" applyFill="1" applyBorder="1" applyAlignment="1">
      <alignment horizontal="center" vertical="center" wrapText="1"/>
    </xf>
    <xf numFmtId="164" fontId="2" fillId="5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164" fontId="2" fillId="5" borderId="30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49" fontId="2" fillId="2" borderId="27" xfId="0" applyNumberFormat="1" applyFont="1" applyFill="1" applyBorder="1" applyAlignment="1">
      <alignment horizontal="left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44" fontId="2" fillId="2" borderId="27" xfId="0" applyNumberFormat="1" applyFont="1" applyFill="1" applyBorder="1" applyAlignment="1">
      <alignment horizontal="center" vertical="center" wrapText="1"/>
    </xf>
    <xf numFmtId="44" fontId="3" fillId="2" borderId="33" xfId="0" applyNumberFormat="1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49" fontId="2" fillId="7" borderId="8" xfId="0" applyNumberFormat="1" applyFont="1" applyFill="1" applyBorder="1" applyAlignment="1">
      <alignment horizontal="left" vertical="center" wrapText="1"/>
    </xf>
    <xf numFmtId="49" fontId="2" fillId="7" borderId="4" xfId="0" applyNumberFormat="1" applyFont="1" applyFill="1" applyBorder="1" applyAlignment="1">
      <alignment horizontal="left" vertical="center" wrapText="1"/>
    </xf>
    <xf numFmtId="49" fontId="2" fillId="7" borderId="14" xfId="0" applyNumberFormat="1" applyFont="1" applyFill="1" applyBorder="1" applyAlignment="1">
      <alignment horizontal="left" vertical="center" wrapText="1"/>
    </xf>
    <xf numFmtId="49" fontId="2" fillId="7" borderId="15" xfId="0" applyNumberFormat="1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left" vertical="center" wrapText="1"/>
    </xf>
    <xf numFmtId="49" fontId="2" fillId="7" borderId="2" xfId="0" applyNumberFormat="1" applyFont="1" applyFill="1" applyBorder="1" applyAlignment="1">
      <alignment horizontal="left" vertical="center" wrapText="1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49" fontId="2" fillId="7" borderId="29" xfId="0" applyNumberFormat="1" applyFont="1" applyFill="1" applyBorder="1" applyAlignment="1">
      <alignment horizontal="left" vertical="center" wrapText="1"/>
    </xf>
    <xf numFmtId="49" fontId="2" fillId="7" borderId="30" xfId="0" applyNumberFormat="1" applyFont="1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194AD-8457-488F-A55C-2C594C73C856}">
  <sheetPr>
    <pageSetUpPr fitToPage="1"/>
  </sheetPr>
  <dimension ref="A1:M196"/>
  <sheetViews>
    <sheetView tabSelected="1" topLeftCell="A184" zoomScaleNormal="100" workbookViewId="0">
      <selection sqref="A1:M1"/>
    </sheetView>
  </sheetViews>
  <sheetFormatPr defaultRowHeight="15" x14ac:dyDescent="0.25"/>
  <cols>
    <col min="1" max="1" width="5" customWidth="1"/>
    <col min="2" max="2" width="14" customWidth="1"/>
    <col min="3" max="3" width="23.42578125" customWidth="1"/>
    <col min="4" max="5" width="23.28515625" customWidth="1"/>
    <col min="6" max="6" width="26.7109375" customWidth="1"/>
    <col min="7" max="7" width="20.85546875" customWidth="1"/>
    <col min="8" max="8" width="15.85546875" customWidth="1"/>
    <col min="9" max="9" width="9.85546875" bestFit="1" customWidth="1"/>
    <col min="10" max="10" width="13" customWidth="1"/>
    <col min="11" max="11" width="24.7109375" customWidth="1"/>
    <col min="12" max="12" width="17.42578125" customWidth="1"/>
    <col min="13" max="13" width="23.7109375" customWidth="1"/>
  </cols>
  <sheetData>
    <row r="1" spans="1:13" ht="15.75" thickBot="1" x14ac:dyDescent="0.3">
      <c r="A1" s="188" t="s">
        <v>414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</row>
    <row r="2" spans="1:13" ht="50.25" customHeight="1" thickBot="1" x14ac:dyDescent="0.3">
      <c r="A2" s="160" t="s">
        <v>0</v>
      </c>
      <c r="B2" s="161" t="s">
        <v>1</v>
      </c>
      <c r="C2" s="161" t="s">
        <v>2</v>
      </c>
      <c r="D2" s="161" t="s">
        <v>3</v>
      </c>
      <c r="E2" s="161" t="s">
        <v>379</v>
      </c>
      <c r="F2" s="161" t="s">
        <v>381</v>
      </c>
      <c r="G2" s="161" t="s">
        <v>4</v>
      </c>
      <c r="H2" s="161" t="s">
        <v>5</v>
      </c>
      <c r="I2" s="161" t="s">
        <v>6</v>
      </c>
      <c r="J2" s="161" t="s">
        <v>7</v>
      </c>
      <c r="K2" s="161" t="s">
        <v>340</v>
      </c>
      <c r="L2" s="161" t="s">
        <v>412</v>
      </c>
      <c r="M2" s="162" t="s">
        <v>413</v>
      </c>
    </row>
    <row r="3" spans="1:13" ht="17.45" customHeight="1" thickBot="1" x14ac:dyDescent="0.3">
      <c r="A3" s="182" t="s">
        <v>339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4"/>
    </row>
    <row r="4" spans="1:13" ht="27" customHeight="1" x14ac:dyDescent="0.25">
      <c r="A4" s="163">
        <f>1</f>
        <v>1</v>
      </c>
      <c r="B4" s="15" t="s">
        <v>8</v>
      </c>
      <c r="C4" s="15" t="s">
        <v>9</v>
      </c>
      <c r="D4" s="15" t="s">
        <v>10</v>
      </c>
      <c r="E4" s="15" t="s">
        <v>380</v>
      </c>
      <c r="F4" s="15" t="s">
        <v>382</v>
      </c>
      <c r="G4" s="16" t="s">
        <v>11</v>
      </c>
      <c r="H4" s="16" t="s">
        <v>12</v>
      </c>
      <c r="I4" s="16" t="s">
        <v>13</v>
      </c>
      <c r="J4" s="17">
        <v>62389083</v>
      </c>
      <c r="K4" s="112">
        <v>200</v>
      </c>
      <c r="L4" s="35">
        <v>0</v>
      </c>
      <c r="M4" s="36">
        <f>L4*K4</f>
        <v>0</v>
      </c>
    </row>
    <row r="5" spans="1:13" ht="25.5" x14ac:dyDescent="0.25">
      <c r="A5" s="164">
        <f>1+A4</f>
        <v>2</v>
      </c>
      <c r="B5" s="18" t="s">
        <v>8</v>
      </c>
      <c r="C5" s="18" t="s">
        <v>14</v>
      </c>
      <c r="D5" s="18" t="s">
        <v>10</v>
      </c>
      <c r="E5" s="15" t="s">
        <v>380</v>
      </c>
      <c r="F5" s="15" t="s">
        <v>382</v>
      </c>
      <c r="G5" s="19" t="s">
        <v>15</v>
      </c>
      <c r="H5" s="19" t="s">
        <v>16</v>
      </c>
      <c r="I5" s="19" t="s">
        <v>13</v>
      </c>
      <c r="J5" s="20">
        <v>7577631</v>
      </c>
      <c r="K5" s="112">
        <v>10800</v>
      </c>
      <c r="L5" s="35">
        <v>0</v>
      </c>
      <c r="M5" s="36">
        <f t="shared" ref="M5:M68" si="0">L5*K5</f>
        <v>0</v>
      </c>
    </row>
    <row r="6" spans="1:13" ht="25.5" x14ac:dyDescent="0.25">
      <c r="A6" s="164">
        <f t="shared" ref="A6:A34" si="1">1+A5</f>
        <v>3</v>
      </c>
      <c r="B6" s="18" t="s">
        <v>8</v>
      </c>
      <c r="C6" s="18" t="s">
        <v>17</v>
      </c>
      <c r="D6" s="18" t="s">
        <v>10</v>
      </c>
      <c r="E6" s="15" t="s">
        <v>380</v>
      </c>
      <c r="F6" s="15" t="s">
        <v>382</v>
      </c>
      <c r="G6" s="19" t="s">
        <v>18</v>
      </c>
      <c r="H6" s="19" t="s">
        <v>19</v>
      </c>
      <c r="I6" s="19" t="s">
        <v>13</v>
      </c>
      <c r="J6" s="20">
        <v>10758259</v>
      </c>
      <c r="K6" s="112">
        <v>300</v>
      </c>
      <c r="L6" s="35">
        <v>0</v>
      </c>
      <c r="M6" s="36">
        <f t="shared" si="0"/>
        <v>0</v>
      </c>
    </row>
    <row r="7" spans="1:13" ht="25.5" x14ac:dyDescent="0.25">
      <c r="A7" s="164">
        <f t="shared" si="1"/>
        <v>4</v>
      </c>
      <c r="B7" s="1" t="s">
        <v>21</v>
      </c>
      <c r="C7" s="1" t="s">
        <v>22</v>
      </c>
      <c r="D7" s="1" t="s">
        <v>10</v>
      </c>
      <c r="E7" s="34" t="s">
        <v>380</v>
      </c>
      <c r="F7" s="34" t="s">
        <v>382</v>
      </c>
      <c r="G7" s="2" t="s">
        <v>23</v>
      </c>
      <c r="H7" s="2" t="s">
        <v>24</v>
      </c>
      <c r="I7" s="2" t="s">
        <v>13</v>
      </c>
      <c r="J7" s="12">
        <v>15412020</v>
      </c>
      <c r="K7" s="120">
        <v>3400</v>
      </c>
      <c r="L7" s="38">
        <v>0</v>
      </c>
      <c r="M7" s="39">
        <f t="shared" si="0"/>
        <v>0</v>
      </c>
    </row>
    <row r="8" spans="1:13" ht="25.5" x14ac:dyDescent="0.25">
      <c r="A8" s="164">
        <f t="shared" si="1"/>
        <v>5</v>
      </c>
      <c r="B8" s="3" t="s">
        <v>21</v>
      </c>
      <c r="C8" s="3" t="s">
        <v>25</v>
      </c>
      <c r="D8" s="3" t="s">
        <v>26</v>
      </c>
      <c r="E8" s="34" t="s">
        <v>380</v>
      </c>
      <c r="F8" s="34" t="s">
        <v>382</v>
      </c>
      <c r="G8" s="2" t="s">
        <v>27</v>
      </c>
      <c r="H8" s="2" t="s">
        <v>16</v>
      </c>
      <c r="I8" s="2" t="s">
        <v>13</v>
      </c>
      <c r="J8" s="12">
        <v>21681863</v>
      </c>
      <c r="K8" s="120">
        <v>5400</v>
      </c>
      <c r="L8" s="38">
        <v>0</v>
      </c>
      <c r="M8" s="39">
        <f t="shared" si="0"/>
        <v>0</v>
      </c>
    </row>
    <row r="9" spans="1:13" ht="25.5" x14ac:dyDescent="0.25">
      <c r="A9" s="164">
        <f t="shared" si="1"/>
        <v>6</v>
      </c>
      <c r="B9" s="1" t="s">
        <v>21</v>
      </c>
      <c r="C9" s="1" t="s">
        <v>28</v>
      </c>
      <c r="D9" s="1" t="s">
        <v>10</v>
      </c>
      <c r="E9" s="34" t="s">
        <v>380</v>
      </c>
      <c r="F9" s="34" t="s">
        <v>382</v>
      </c>
      <c r="G9" s="2" t="s">
        <v>29</v>
      </c>
      <c r="H9" s="2" t="s">
        <v>16</v>
      </c>
      <c r="I9" s="2" t="s">
        <v>30</v>
      </c>
      <c r="J9" s="12">
        <v>12677111</v>
      </c>
      <c r="K9" s="120">
        <v>1300</v>
      </c>
      <c r="L9" s="38">
        <v>0</v>
      </c>
      <c r="M9" s="39">
        <f t="shared" si="0"/>
        <v>0</v>
      </c>
    </row>
    <row r="10" spans="1:13" ht="25.5" x14ac:dyDescent="0.25">
      <c r="A10" s="164">
        <f t="shared" si="1"/>
        <v>7</v>
      </c>
      <c r="B10" s="1" t="s">
        <v>21</v>
      </c>
      <c r="C10" s="1" t="s">
        <v>31</v>
      </c>
      <c r="D10" s="1" t="s">
        <v>10</v>
      </c>
      <c r="E10" s="34" t="s">
        <v>380</v>
      </c>
      <c r="F10" s="34" t="s">
        <v>382</v>
      </c>
      <c r="G10" s="2" t="s">
        <v>32</v>
      </c>
      <c r="H10" s="2" t="s">
        <v>12</v>
      </c>
      <c r="I10" s="2" t="s">
        <v>13</v>
      </c>
      <c r="J10" s="12">
        <v>63697841</v>
      </c>
      <c r="K10" s="120">
        <v>500</v>
      </c>
      <c r="L10" s="38">
        <v>0</v>
      </c>
      <c r="M10" s="39">
        <f t="shared" si="0"/>
        <v>0</v>
      </c>
    </row>
    <row r="11" spans="1:13" ht="25.5" x14ac:dyDescent="0.25">
      <c r="A11" s="164">
        <f t="shared" si="1"/>
        <v>8</v>
      </c>
      <c r="B11" s="18" t="s">
        <v>33</v>
      </c>
      <c r="C11" s="18" t="s">
        <v>34</v>
      </c>
      <c r="D11" s="18" t="s">
        <v>26</v>
      </c>
      <c r="E11" s="15" t="s">
        <v>380</v>
      </c>
      <c r="F11" s="15" t="s">
        <v>382</v>
      </c>
      <c r="G11" s="19" t="s">
        <v>35</v>
      </c>
      <c r="H11" s="19" t="s">
        <v>36</v>
      </c>
      <c r="I11" s="19" t="s">
        <v>13</v>
      </c>
      <c r="J11" s="20">
        <v>81450753</v>
      </c>
      <c r="K11" s="112">
        <v>3700</v>
      </c>
      <c r="L11" s="35">
        <v>0</v>
      </c>
      <c r="M11" s="36">
        <f t="shared" si="0"/>
        <v>0</v>
      </c>
    </row>
    <row r="12" spans="1:13" ht="26.25" customHeight="1" x14ac:dyDescent="0.25">
      <c r="A12" s="164">
        <f t="shared" si="1"/>
        <v>9</v>
      </c>
      <c r="B12" s="18" t="s">
        <v>33</v>
      </c>
      <c r="C12" s="18" t="s">
        <v>37</v>
      </c>
      <c r="D12" s="18" t="s">
        <v>26</v>
      </c>
      <c r="E12" s="15" t="s">
        <v>380</v>
      </c>
      <c r="F12" s="15" t="s">
        <v>382</v>
      </c>
      <c r="G12" s="19" t="s">
        <v>38</v>
      </c>
      <c r="H12" s="19" t="s">
        <v>16</v>
      </c>
      <c r="I12" s="19" t="s">
        <v>13</v>
      </c>
      <c r="J12" s="20">
        <v>43268959</v>
      </c>
      <c r="K12" s="112">
        <v>1400</v>
      </c>
      <c r="L12" s="35">
        <v>0</v>
      </c>
      <c r="M12" s="36">
        <f t="shared" si="0"/>
        <v>0</v>
      </c>
    </row>
    <row r="13" spans="1:13" ht="30.75" customHeight="1" x14ac:dyDescent="0.25">
      <c r="A13" s="164">
        <f t="shared" si="1"/>
        <v>10</v>
      </c>
      <c r="B13" s="18" t="s">
        <v>33</v>
      </c>
      <c r="C13" s="18" t="s">
        <v>39</v>
      </c>
      <c r="D13" s="18" t="s">
        <v>10</v>
      </c>
      <c r="E13" s="15" t="s">
        <v>380</v>
      </c>
      <c r="F13" s="15" t="s">
        <v>382</v>
      </c>
      <c r="G13" s="19" t="s">
        <v>40</v>
      </c>
      <c r="H13" s="19" t="s">
        <v>36</v>
      </c>
      <c r="I13" s="19" t="s">
        <v>13</v>
      </c>
      <c r="J13" s="20">
        <v>63066126</v>
      </c>
      <c r="K13" s="112">
        <v>11500</v>
      </c>
      <c r="L13" s="35">
        <v>0</v>
      </c>
      <c r="M13" s="36">
        <f t="shared" si="0"/>
        <v>0</v>
      </c>
    </row>
    <row r="14" spans="1:13" ht="25.5" x14ac:dyDescent="0.25">
      <c r="A14" s="164">
        <f t="shared" si="1"/>
        <v>11</v>
      </c>
      <c r="B14" s="18" t="s">
        <v>33</v>
      </c>
      <c r="C14" s="18" t="s">
        <v>41</v>
      </c>
      <c r="D14" s="18" t="s">
        <v>10</v>
      </c>
      <c r="E14" s="15" t="s">
        <v>380</v>
      </c>
      <c r="F14" s="15" t="s">
        <v>382</v>
      </c>
      <c r="G14" s="19" t="s">
        <v>42</v>
      </c>
      <c r="H14" s="19" t="s">
        <v>24</v>
      </c>
      <c r="I14" s="19" t="s">
        <v>13</v>
      </c>
      <c r="J14" s="20">
        <v>11647219</v>
      </c>
      <c r="K14" s="112">
        <v>11800</v>
      </c>
      <c r="L14" s="35">
        <v>0</v>
      </c>
      <c r="M14" s="36">
        <f t="shared" si="0"/>
        <v>0</v>
      </c>
    </row>
    <row r="15" spans="1:13" ht="25.5" x14ac:dyDescent="0.25">
      <c r="A15" s="164">
        <f t="shared" si="1"/>
        <v>12</v>
      </c>
      <c r="B15" s="18" t="s">
        <v>33</v>
      </c>
      <c r="C15" s="18" t="s">
        <v>43</v>
      </c>
      <c r="D15" s="18" t="s">
        <v>10</v>
      </c>
      <c r="E15" s="15" t="s">
        <v>380</v>
      </c>
      <c r="F15" s="15" t="s">
        <v>382</v>
      </c>
      <c r="G15" s="19" t="s">
        <v>44</v>
      </c>
      <c r="H15" s="19" t="s">
        <v>45</v>
      </c>
      <c r="I15" s="19" t="s">
        <v>13</v>
      </c>
      <c r="J15" s="20">
        <v>56288565</v>
      </c>
      <c r="K15" s="112">
        <v>2400</v>
      </c>
      <c r="L15" s="35">
        <v>0</v>
      </c>
      <c r="M15" s="36">
        <f t="shared" si="0"/>
        <v>0</v>
      </c>
    </row>
    <row r="16" spans="1:13" ht="25.5" x14ac:dyDescent="0.25">
      <c r="A16" s="164">
        <f t="shared" si="1"/>
        <v>13</v>
      </c>
      <c r="B16" s="18" t="s">
        <v>33</v>
      </c>
      <c r="C16" s="18" t="s">
        <v>46</v>
      </c>
      <c r="D16" s="18" t="s">
        <v>47</v>
      </c>
      <c r="E16" s="15" t="s">
        <v>380</v>
      </c>
      <c r="F16" s="15" t="s">
        <v>382</v>
      </c>
      <c r="G16" s="19" t="s">
        <v>48</v>
      </c>
      <c r="H16" s="19" t="s">
        <v>19</v>
      </c>
      <c r="I16" s="19" t="s">
        <v>30</v>
      </c>
      <c r="J16" s="20">
        <v>82651903</v>
      </c>
      <c r="K16" s="112">
        <v>400</v>
      </c>
      <c r="L16" s="35">
        <v>0</v>
      </c>
      <c r="M16" s="36">
        <f t="shared" si="0"/>
        <v>0</v>
      </c>
    </row>
    <row r="17" spans="1:13" ht="25.5" x14ac:dyDescent="0.25">
      <c r="A17" s="164">
        <f t="shared" si="1"/>
        <v>14</v>
      </c>
      <c r="B17" s="18" t="s">
        <v>33</v>
      </c>
      <c r="C17" s="18" t="s">
        <v>49</v>
      </c>
      <c r="D17" s="18" t="s">
        <v>47</v>
      </c>
      <c r="E17" s="15" t="s">
        <v>380</v>
      </c>
      <c r="F17" s="15" t="s">
        <v>382</v>
      </c>
      <c r="G17" s="19" t="s">
        <v>50</v>
      </c>
      <c r="H17" s="19" t="s">
        <v>24</v>
      </c>
      <c r="I17" s="19" t="s">
        <v>30</v>
      </c>
      <c r="J17" s="20">
        <v>11679107</v>
      </c>
      <c r="K17" s="112">
        <v>1000</v>
      </c>
      <c r="L17" s="35">
        <v>0</v>
      </c>
      <c r="M17" s="36">
        <f t="shared" si="0"/>
        <v>0</v>
      </c>
    </row>
    <row r="18" spans="1:13" ht="25.5" x14ac:dyDescent="0.25">
      <c r="A18" s="164">
        <f t="shared" si="1"/>
        <v>15</v>
      </c>
      <c r="B18" s="1" t="s">
        <v>51</v>
      </c>
      <c r="C18" s="1" t="s">
        <v>52</v>
      </c>
      <c r="D18" s="3" t="s">
        <v>26</v>
      </c>
      <c r="E18" s="34" t="s">
        <v>380</v>
      </c>
      <c r="F18" s="34" t="s">
        <v>382</v>
      </c>
      <c r="G18" s="2" t="s">
        <v>53</v>
      </c>
      <c r="H18" s="2" t="s">
        <v>24</v>
      </c>
      <c r="I18" s="2" t="s">
        <v>13</v>
      </c>
      <c r="J18" s="12">
        <v>28526060</v>
      </c>
      <c r="K18" s="120">
        <v>4400</v>
      </c>
      <c r="L18" s="38">
        <v>0</v>
      </c>
      <c r="M18" s="39">
        <f t="shared" si="0"/>
        <v>0</v>
      </c>
    </row>
    <row r="19" spans="1:13" ht="25.5" x14ac:dyDescent="0.25">
      <c r="A19" s="164">
        <f t="shared" si="1"/>
        <v>16</v>
      </c>
      <c r="B19" s="1" t="s">
        <v>51</v>
      </c>
      <c r="C19" s="1" t="s">
        <v>54</v>
      </c>
      <c r="D19" s="3" t="s">
        <v>26</v>
      </c>
      <c r="E19" s="34" t="s">
        <v>380</v>
      </c>
      <c r="F19" s="34" t="s">
        <v>382</v>
      </c>
      <c r="G19" s="2" t="s">
        <v>55</v>
      </c>
      <c r="H19" s="2" t="s">
        <v>24</v>
      </c>
      <c r="I19" s="2" t="s">
        <v>13</v>
      </c>
      <c r="J19" s="12">
        <v>26039211</v>
      </c>
      <c r="K19" s="120">
        <v>6000</v>
      </c>
      <c r="L19" s="38">
        <v>0</v>
      </c>
      <c r="M19" s="39">
        <f t="shared" si="0"/>
        <v>0</v>
      </c>
    </row>
    <row r="20" spans="1:13" ht="25.5" x14ac:dyDescent="0.25">
      <c r="A20" s="164">
        <f t="shared" si="1"/>
        <v>17</v>
      </c>
      <c r="B20" s="1" t="s">
        <v>51</v>
      </c>
      <c r="C20" s="1" t="s">
        <v>56</v>
      </c>
      <c r="D20" s="3" t="s">
        <v>26</v>
      </c>
      <c r="E20" s="34" t="s">
        <v>380</v>
      </c>
      <c r="F20" s="34" t="s">
        <v>382</v>
      </c>
      <c r="G20" s="2" t="s">
        <v>57</v>
      </c>
      <c r="H20" s="2" t="s">
        <v>16</v>
      </c>
      <c r="I20" s="2" t="s">
        <v>13</v>
      </c>
      <c r="J20" s="12">
        <v>13887921</v>
      </c>
      <c r="K20" s="120">
        <v>1300</v>
      </c>
      <c r="L20" s="38">
        <v>0</v>
      </c>
      <c r="M20" s="39">
        <f t="shared" si="0"/>
        <v>0</v>
      </c>
    </row>
    <row r="21" spans="1:13" ht="25.5" x14ac:dyDescent="0.25">
      <c r="A21" s="164">
        <f t="shared" si="1"/>
        <v>18</v>
      </c>
      <c r="B21" s="1" t="s">
        <v>51</v>
      </c>
      <c r="C21" s="1" t="s">
        <v>58</v>
      </c>
      <c r="D21" s="3" t="s">
        <v>26</v>
      </c>
      <c r="E21" s="34" t="s">
        <v>380</v>
      </c>
      <c r="F21" s="34" t="s">
        <v>382</v>
      </c>
      <c r="G21" s="2" t="s">
        <v>59</v>
      </c>
      <c r="H21" s="2" t="s">
        <v>19</v>
      </c>
      <c r="I21" s="2" t="s">
        <v>13</v>
      </c>
      <c r="J21" s="12">
        <v>87280367</v>
      </c>
      <c r="K21" s="120">
        <v>2200</v>
      </c>
      <c r="L21" s="38">
        <v>0</v>
      </c>
      <c r="M21" s="39">
        <f t="shared" si="0"/>
        <v>0</v>
      </c>
    </row>
    <row r="22" spans="1:13" ht="25.5" x14ac:dyDescent="0.25">
      <c r="A22" s="164">
        <f t="shared" si="1"/>
        <v>19</v>
      </c>
      <c r="B22" s="1" t="s">
        <v>51</v>
      </c>
      <c r="C22" s="3" t="s">
        <v>60</v>
      </c>
      <c r="D22" s="3" t="s">
        <v>26</v>
      </c>
      <c r="E22" s="34" t="s">
        <v>380</v>
      </c>
      <c r="F22" s="34" t="s">
        <v>382</v>
      </c>
      <c r="G22" s="2" t="s">
        <v>61</v>
      </c>
      <c r="H22" s="2" t="s">
        <v>12</v>
      </c>
      <c r="I22" s="2" t="s">
        <v>13</v>
      </c>
      <c r="J22" s="25" t="s">
        <v>372</v>
      </c>
      <c r="K22" s="120">
        <v>2200</v>
      </c>
      <c r="L22" s="38">
        <v>0</v>
      </c>
      <c r="M22" s="39">
        <f t="shared" si="0"/>
        <v>0</v>
      </c>
    </row>
    <row r="23" spans="1:13" ht="25.5" x14ac:dyDescent="0.25">
      <c r="A23" s="164">
        <f t="shared" si="1"/>
        <v>20</v>
      </c>
      <c r="B23" s="18" t="s">
        <v>62</v>
      </c>
      <c r="C23" s="18" t="s">
        <v>63</v>
      </c>
      <c r="D23" s="18" t="s">
        <v>10</v>
      </c>
      <c r="E23" s="15" t="s">
        <v>380</v>
      </c>
      <c r="F23" s="15" t="s">
        <v>382</v>
      </c>
      <c r="G23" s="19" t="s">
        <v>64</v>
      </c>
      <c r="H23" s="19" t="s">
        <v>24</v>
      </c>
      <c r="I23" s="19" t="s">
        <v>13</v>
      </c>
      <c r="J23" s="20">
        <v>83005428</v>
      </c>
      <c r="K23" s="112">
        <v>8200</v>
      </c>
      <c r="L23" s="35">
        <v>0</v>
      </c>
      <c r="M23" s="36">
        <f t="shared" si="0"/>
        <v>0</v>
      </c>
    </row>
    <row r="24" spans="1:13" ht="25.5" x14ac:dyDescent="0.25">
      <c r="A24" s="164">
        <f t="shared" si="1"/>
        <v>21</v>
      </c>
      <c r="B24" s="18" t="s">
        <v>62</v>
      </c>
      <c r="C24" s="18" t="s">
        <v>65</v>
      </c>
      <c r="D24" s="18" t="s">
        <v>10</v>
      </c>
      <c r="E24" s="15" t="s">
        <v>380</v>
      </c>
      <c r="F24" s="15" t="s">
        <v>382</v>
      </c>
      <c r="G24" s="19" t="s">
        <v>66</v>
      </c>
      <c r="H24" s="19" t="s">
        <v>19</v>
      </c>
      <c r="I24" s="19" t="s">
        <v>13</v>
      </c>
      <c r="J24" s="20">
        <v>66237502</v>
      </c>
      <c r="K24" s="112">
        <v>18400</v>
      </c>
      <c r="L24" s="35">
        <v>0</v>
      </c>
      <c r="M24" s="36">
        <f t="shared" si="0"/>
        <v>0</v>
      </c>
    </row>
    <row r="25" spans="1:13" ht="25.5" x14ac:dyDescent="0.25">
      <c r="A25" s="164">
        <f t="shared" si="1"/>
        <v>22</v>
      </c>
      <c r="B25" s="18" t="s">
        <v>62</v>
      </c>
      <c r="C25" s="18" t="s">
        <v>67</v>
      </c>
      <c r="D25" s="18" t="s">
        <v>10</v>
      </c>
      <c r="E25" s="15" t="s">
        <v>380</v>
      </c>
      <c r="F25" s="15" t="s">
        <v>382</v>
      </c>
      <c r="G25" s="19" t="s">
        <v>68</v>
      </c>
      <c r="H25" s="19" t="s">
        <v>69</v>
      </c>
      <c r="I25" s="19" t="s">
        <v>30</v>
      </c>
      <c r="J25" s="20">
        <v>56121100</v>
      </c>
      <c r="K25" s="112">
        <v>16000</v>
      </c>
      <c r="L25" s="35">
        <v>0</v>
      </c>
      <c r="M25" s="36">
        <f t="shared" si="0"/>
        <v>0</v>
      </c>
    </row>
    <row r="26" spans="1:13" ht="25.5" x14ac:dyDescent="0.25">
      <c r="A26" s="164">
        <f t="shared" si="1"/>
        <v>23</v>
      </c>
      <c r="B26" s="18" t="s">
        <v>62</v>
      </c>
      <c r="C26" s="18" t="s">
        <v>70</v>
      </c>
      <c r="D26" s="18" t="s">
        <v>10</v>
      </c>
      <c r="E26" s="15" t="s">
        <v>380</v>
      </c>
      <c r="F26" s="15" t="s">
        <v>382</v>
      </c>
      <c r="G26" s="19" t="s">
        <v>71</v>
      </c>
      <c r="H26" s="19" t="s">
        <v>69</v>
      </c>
      <c r="I26" s="19" t="s">
        <v>30</v>
      </c>
      <c r="J26" s="20">
        <v>56120964</v>
      </c>
      <c r="K26" s="112">
        <v>12100</v>
      </c>
      <c r="L26" s="35">
        <v>0</v>
      </c>
      <c r="M26" s="36">
        <f t="shared" si="0"/>
        <v>0</v>
      </c>
    </row>
    <row r="27" spans="1:13" ht="25.5" x14ac:dyDescent="0.25">
      <c r="A27" s="164">
        <f t="shared" si="1"/>
        <v>24</v>
      </c>
      <c r="B27" s="18" t="s">
        <v>62</v>
      </c>
      <c r="C27" s="18" t="s">
        <v>72</v>
      </c>
      <c r="D27" s="18" t="s">
        <v>10</v>
      </c>
      <c r="E27" s="15" t="s">
        <v>380</v>
      </c>
      <c r="F27" s="15" t="s">
        <v>382</v>
      </c>
      <c r="G27" s="19" t="s">
        <v>73</v>
      </c>
      <c r="H27" s="19" t="s">
        <v>69</v>
      </c>
      <c r="I27" s="19" t="s">
        <v>30</v>
      </c>
      <c r="J27" s="20">
        <v>56070535</v>
      </c>
      <c r="K27" s="112">
        <v>7700</v>
      </c>
      <c r="L27" s="35">
        <v>0</v>
      </c>
      <c r="M27" s="36">
        <f t="shared" si="0"/>
        <v>0</v>
      </c>
    </row>
    <row r="28" spans="1:13" ht="25.5" x14ac:dyDescent="0.25">
      <c r="A28" s="164">
        <f t="shared" si="1"/>
        <v>25</v>
      </c>
      <c r="B28" s="18" t="s">
        <v>74</v>
      </c>
      <c r="C28" s="18" t="s">
        <v>75</v>
      </c>
      <c r="D28" s="18" t="s">
        <v>26</v>
      </c>
      <c r="E28" s="15" t="s">
        <v>380</v>
      </c>
      <c r="F28" s="15" t="s">
        <v>382</v>
      </c>
      <c r="G28" s="19" t="s">
        <v>76</v>
      </c>
      <c r="H28" s="19" t="s">
        <v>77</v>
      </c>
      <c r="I28" s="19" t="s">
        <v>30</v>
      </c>
      <c r="J28" s="20">
        <v>12437087</v>
      </c>
      <c r="K28" s="112">
        <v>500</v>
      </c>
      <c r="L28" s="35">
        <v>0</v>
      </c>
      <c r="M28" s="36">
        <f t="shared" si="0"/>
        <v>0</v>
      </c>
    </row>
    <row r="29" spans="1:13" ht="25.5" x14ac:dyDescent="0.25">
      <c r="A29" s="164">
        <f t="shared" si="1"/>
        <v>26</v>
      </c>
      <c r="B29" s="18" t="s">
        <v>74</v>
      </c>
      <c r="C29" s="18" t="s">
        <v>75</v>
      </c>
      <c r="D29" s="18" t="s">
        <v>26</v>
      </c>
      <c r="E29" s="15" t="s">
        <v>380</v>
      </c>
      <c r="F29" s="15" t="s">
        <v>382</v>
      </c>
      <c r="G29" s="19" t="s">
        <v>78</v>
      </c>
      <c r="H29" s="19" t="s">
        <v>79</v>
      </c>
      <c r="I29" s="19" t="s">
        <v>13</v>
      </c>
      <c r="J29" s="20">
        <v>80427059</v>
      </c>
      <c r="K29" s="112">
        <v>2600</v>
      </c>
      <c r="L29" s="35">
        <v>0</v>
      </c>
      <c r="M29" s="36">
        <f t="shared" si="0"/>
        <v>0</v>
      </c>
    </row>
    <row r="30" spans="1:13" ht="25.5" x14ac:dyDescent="0.25">
      <c r="A30" s="164">
        <f t="shared" si="1"/>
        <v>27</v>
      </c>
      <c r="B30" s="18" t="s">
        <v>74</v>
      </c>
      <c r="C30" s="18" t="s">
        <v>80</v>
      </c>
      <c r="D30" s="18" t="s">
        <v>26</v>
      </c>
      <c r="E30" s="15" t="s">
        <v>380</v>
      </c>
      <c r="F30" s="15" t="s">
        <v>382</v>
      </c>
      <c r="G30" s="19" t="s">
        <v>81</v>
      </c>
      <c r="H30" s="19" t="s">
        <v>16</v>
      </c>
      <c r="I30" s="19" t="s">
        <v>13</v>
      </c>
      <c r="J30" s="20">
        <v>12696860</v>
      </c>
      <c r="K30" s="112">
        <v>4900</v>
      </c>
      <c r="L30" s="35">
        <v>0</v>
      </c>
      <c r="M30" s="36">
        <f t="shared" si="0"/>
        <v>0</v>
      </c>
    </row>
    <row r="31" spans="1:13" ht="25.5" x14ac:dyDescent="0.25">
      <c r="A31" s="164">
        <f t="shared" si="1"/>
        <v>28</v>
      </c>
      <c r="B31" s="18" t="s">
        <v>62</v>
      </c>
      <c r="C31" s="18" t="s">
        <v>82</v>
      </c>
      <c r="D31" s="18" t="s">
        <v>26</v>
      </c>
      <c r="E31" s="15" t="s">
        <v>380</v>
      </c>
      <c r="F31" s="15" t="s">
        <v>382</v>
      </c>
      <c r="G31" s="19" t="s">
        <v>83</v>
      </c>
      <c r="H31" s="19" t="s">
        <v>36</v>
      </c>
      <c r="I31" s="19" t="s">
        <v>13</v>
      </c>
      <c r="J31" s="20">
        <v>63694574</v>
      </c>
      <c r="K31" s="112">
        <v>2200</v>
      </c>
      <c r="L31" s="35">
        <v>0</v>
      </c>
      <c r="M31" s="36">
        <f t="shared" si="0"/>
        <v>0</v>
      </c>
    </row>
    <row r="32" spans="1:13" ht="25.5" x14ac:dyDescent="0.25">
      <c r="A32" s="164">
        <f t="shared" si="1"/>
        <v>29</v>
      </c>
      <c r="B32" s="18" t="s">
        <v>62</v>
      </c>
      <c r="C32" s="18" t="s">
        <v>84</v>
      </c>
      <c r="D32" s="18" t="s">
        <v>26</v>
      </c>
      <c r="E32" s="15" t="s">
        <v>380</v>
      </c>
      <c r="F32" s="15" t="s">
        <v>382</v>
      </c>
      <c r="G32" s="19" t="s">
        <v>85</v>
      </c>
      <c r="H32" s="19" t="s">
        <v>16</v>
      </c>
      <c r="I32" s="19" t="s">
        <v>13</v>
      </c>
      <c r="J32" s="20">
        <v>66234146</v>
      </c>
      <c r="K32" s="112">
        <v>9800</v>
      </c>
      <c r="L32" s="35">
        <v>0</v>
      </c>
      <c r="M32" s="36">
        <f t="shared" si="0"/>
        <v>0</v>
      </c>
    </row>
    <row r="33" spans="1:13" ht="25.5" x14ac:dyDescent="0.25">
      <c r="A33" s="164">
        <f t="shared" si="1"/>
        <v>30</v>
      </c>
      <c r="B33" s="18" t="s">
        <v>62</v>
      </c>
      <c r="C33" s="18" t="s">
        <v>86</v>
      </c>
      <c r="D33" s="18" t="s">
        <v>26</v>
      </c>
      <c r="E33" s="15" t="s">
        <v>380</v>
      </c>
      <c r="F33" s="15" t="s">
        <v>382</v>
      </c>
      <c r="G33" s="19" t="s">
        <v>87</v>
      </c>
      <c r="H33" s="19" t="s">
        <v>88</v>
      </c>
      <c r="I33" s="19" t="s">
        <v>13</v>
      </c>
      <c r="J33" s="20">
        <v>60863949</v>
      </c>
      <c r="K33" s="112">
        <v>1100</v>
      </c>
      <c r="L33" s="35">
        <v>0</v>
      </c>
      <c r="M33" s="36">
        <f t="shared" si="0"/>
        <v>0</v>
      </c>
    </row>
    <row r="34" spans="1:13" ht="25.5" x14ac:dyDescent="0.25">
      <c r="A34" s="164">
        <f t="shared" si="1"/>
        <v>31</v>
      </c>
      <c r="B34" s="21" t="s">
        <v>62</v>
      </c>
      <c r="C34" s="21" t="s">
        <v>89</v>
      </c>
      <c r="D34" s="21" t="s">
        <v>10</v>
      </c>
      <c r="E34" s="15" t="s">
        <v>380</v>
      </c>
      <c r="F34" s="15" t="s">
        <v>382</v>
      </c>
      <c r="G34" s="23" t="s">
        <v>90</v>
      </c>
      <c r="H34" s="23" t="s">
        <v>79</v>
      </c>
      <c r="I34" s="23" t="s">
        <v>13</v>
      </c>
      <c r="J34" s="24">
        <v>63735487</v>
      </c>
      <c r="K34" s="112">
        <v>500</v>
      </c>
      <c r="L34" s="35">
        <v>0</v>
      </c>
      <c r="M34" s="36">
        <f t="shared" si="0"/>
        <v>0</v>
      </c>
    </row>
    <row r="35" spans="1:13" ht="25.5" x14ac:dyDescent="0.25">
      <c r="A35" s="164">
        <f>1+A34</f>
        <v>32</v>
      </c>
      <c r="B35" s="21" t="s">
        <v>74</v>
      </c>
      <c r="C35" s="21" t="s">
        <v>91</v>
      </c>
      <c r="D35" s="21" t="s">
        <v>26</v>
      </c>
      <c r="E35" s="15" t="s">
        <v>380</v>
      </c>
      <c r="F35" s="15" t="s">
        <v>382</v>
      </c>
      <c r="G35" s="23" t="s">
        <v>92</v>
      </c>
      <c r="H35" s="23" t="s">
        <v>24</v>
      </c>
      <c r="I35" s="23" t="s">
        <v>13</v>
      </c>
      <c r="J35" s="24">
        <v>28454887</v>
      </c>
      <c r="K35" s="112">
        <v>500</v>
      </c>
      <c r="L35" s="35">
        <v>0</v>
      </c>
      <c r="M35" s="36">
        <f t="shared" si="0"/>
        <v>0</v>
      </c>
    </row>
    <row r="36" spans="1:13" ht="25.5" x14ac:dyDescent="0.25">
      <c r="A36" s="164">
        <f>A35+1</f>
        <v>33</v>
      </c>
      <c r="B36" s="1" t="s">
        <v>93</v>
      </c>
      <c r="C36" s="1" t="s">
        <v>94</v>
      </c>
      <c r="D36" s="1" t="s">
        <v>95</v>
      </c>
      <c r="E36" s="34" t="s">
        <v>380</v>
      </c>
      <c r="F36" s="34" t="s">
        <v>382</v>
      </c>
      <c r="G36" s="2" t="s">
        <v>96</v>
      </c>
      <c r="H36" s="2" t="s">
        <v>77</v>
      </c>
      <c r="I36" s="2" t="s">
        <v>30</v>
      </c>
      <c r="J36" s="26">
        <v>1164684910</v>
      </c>
      <c r="K36" s="120">
        <v>1400</v>
      </c>
      <c r="L36" s="38">
        <v>0</v>
      </c>
      <c r="M36" s="39">
        <f t="shared" si="0"/>
        <v>0</v>
      </c>
    </row>
    <row r="37" spans="1:13" ht="25.5" x14ac:dyDescent="0.25">
      <c r="A37" s="164">
        <f t="shared" ref="A37:A100" si="2">A36+1</f>
        <v>34</v>
      </c>
      <c r="B37" s="1" t="s">
        <v>93</v>
      </c>
      <c r="C37" s="1" t="s">
        <v>97</v>
      </c>
      <c r="D37" s="1" t="s">
        <v>26</v>
      </c>
      <c r="E37" s="34" t="s">
        <v>380</v>
      </c>
      <c r="F37" s="34" t="s">
        <v>382</v>
      </c>
      <c r="G37" s="2" t="s">
        <v>98</v>
      </c>
      <c r="H37" s="2" t="s">
        <v>12</v>
      </c>
      <c r="I37" s="2" t="s">
        <v>13</v>
      </c>
      <c r="J37" s="12">
        <v>62391395</v>
      </c>
      <c r="K37" s="120">
        <v>1800</v>
      </c>
      <c r="L37" s="38">
        <v>0</v>
      </c>
      <c r="M37" s="39">
        <f t="shared" si="0"/>
        <v>0</v>
      </c>
    </row>
    <row r="38" spans="1:13" ht="25.5" x14ac:dyDescent="0.25">
      <c r="A38" s="164">
        <f t="shared" si="2"/>
        <v>35</v>
      </c>
      <c r="B38" s="1" t="s">
        <v>99</v>
      </c>
      <c r="C38" s="1" t="s">
        <v>100</v>
      </c>
      <c r="D38" s="1" t="s">
        <v>10</v>
      </c>
      <c r="E38" s="34" t="s">
        <v>380</v>
      </c>
      <c r="F38" s="34" t="s">
        <v>382</v>
      </c>
      <c r="G38" s="2" t="s">
        <v>101</v>
      </c>
      <c r="H38" s="2" t="s">
        <v>16</v>
      </c>
      <c r="I38" s="2" t="s">
        <v>13</v>
      </c>
      <c r="J38" s="12">
        <v>23894875</v>
      </c>
      <c r="K38" s="120">
        <v>1900</v>
      </c>
      <c r="L38" s="38">
        <v>0</v>
      </c>
      <c r="M38" s="39">
        <f t="shared" si="0"/>
        <v>0</v>
      </c>
    </row>
    <row r="39" spans="1:13" ht="25.5" x14ac:dyDescent="0.25">
      <c r="A39" s="164">
        <f t="shared" si="2"/>
        <v>36</v>
      </c>
      <c r="B39" s="1" t="s">
        <v>99</v>
      </c>
      <c r="C39" s="1" t="s">
        <v>102</v>
      </c>
      <c r="D39" s="1" t="s">
        <v>26</v>
      </c>
      <c r="E39" s="34" t="s">
        <v>380</v>
      </c>
      <c r="F39" s="34" t="s">
        <v>382</v>
      </c>
      <c r="G39" s="2" t="s">
        <v>103</v>
      </c>
      <c r="H39" s="2" t="s">
        <v>24</v>
      </c>
      <c r="I39" s="2" t="s">
        <v>30</v>
      </c>
      <c r="J39" s="12">
        <v>3282368</v>
      </c>
      <c r="K39" s="120">
        <v>19200</v>
      </c>
      <c r="L39" s="38">
        <v>0</v>
      </c>
      <c r="M39" s="39">
        <f t="shared" si="0"/>
        <v>0</v>
      </c>
    </row>
    <row r="40" spans="1:13" ht="25.5" x14ac:dyDescent="0.25">
      <c r="A40" s="164">
        <f t="shared" si="2"/>
        <v>37</v>
      </c>
      <c r="B40" s="1" t="s">
        <v>99</v>
      </c>
      <c r="C40" s="1" t="s">
        <v>104</v>
      </c>
      <c r="D40" s="1" t="s">
        <v>26</v>
      </c>
      <c r="E40" s="34" t="s">
        <v>380</v>
      </c>
      <c r="F40" s="34" t="s">
        <v>382</v>
      </c>
      <c r="G40" s="2" t="s">
        <v>105</v>
      </c>
      <c r="H40" s="2" t="s">
        <v>24</v>
      </c>
      <c r="I40" s="2" t="s">
        <v>13</v>
      </c>
      <c r="J40" s="12">
        <v>28582736</v>
      </c>
      <c r="K40" s="120">
        <v>2100</v>
      </c>
      <c r="L40" s="38">
        <v>0</v>
      </c>
      <c r="M40" s="39">
        <f t="shared" si="0"/>
        <v>0</v>
      </c>
    </row>
    <row r="41" spans="1:13" ht="25.5" x14ac:dyDescent="0.25">
      <c r="A41" s="164">
        <f t="shared" si="2"/>
        <v>38</v>
      </c>
      <c r="B41" s="1" t="s">
        <v>99</v>
      </c>
      <c r="C41" s="1" t="s">
        <v>106</v>
      </c>
      <c r="D41" s="1" t="s">
        <v>26</v>
      </c>
      <c r="E41" s="34" t="s">
        <v>380</v>
      </c>
      <c r="F41" s="34" t="s">
        <v>382</v>
      </c>
      <c r="G41" s="2" t="s">
        <v>107</v>
      </c>
      <c r="H41" s="2" t="s">
        <v>69</v>
      </c>
      <c r="I41" s="2" t="s">
        <v>13</v>
      </c>
      <c r="J41" s="12">
        <v>56121443</v>
      </c>
      <c r="K41" s="120">
        <v>14000</v>
      </c>
      <c r="L41" s="38">
        <v>0</v>
      </c>
      <c r="M41" s="39">
        <f t="shared" si="0"/>
        <v>0</v>
      </c>
    </row>
    <row r="42" spans="1:13" ht="25.5" x14ac:dyDescent="0.25">
      <c r="A42" s="164">
        <f t="shared" si="2"/>
        <v>39</v>
      </c>
      <c r="B42" s="1" t="s">
        <v>99</v>
      </c>
      <c r="C42" s="1" t="s">
        <v>108</v>
      </c>
      <c r="D42" s="1" t="s">
        <v>26</v>
      </c>
      <c r="E42" s="34" t="s">
        <v>380</v>
      </c>
      <c r="F42" s="34" t="s">
        <v>382</v>
      </c>
      <c r="G42" s="2" t="s">
        <v>109</v>
      </c>
      <c r="H42" s="2" t="s">
        <v>36</v>
      </c>
      <c r="I42" s="2" t="s">
        <v>13</v>
      </c>
      <c r="J42" s="12">
        <v>12307214</v>
      </c>
      <c r="K42" s="120">
        <v>11200</v>
      </c>
      <c r="L42" s="38">
        <v>0</v>
      </c>
      <c r="M42" s="39">
        <f t="shared" si="0"/>
        <v>0</v>
      </c>
    </row>
    <row r="43" spans="1:13" ht="25.5" x14ac:dyDescent="0.25">
      <c r="A43" s="164">
        <f t="shared" si="2"/>
        <v>40</v>
      </c>
      <c r="B43" s="1" t="s">
        <v>93</v>
      </c>
      <c r="C43" s="1" t="s">
        <v>378</v>
      </c>
      <c r="D43" s="1" t="s">
        <v>26</v>
      </c>
      <c r="E43" s="34" t="s">
        <v>380</v>
      </c>
      <c r="F43" s="34" t="s">
        <v>382</v>
      </c>
      <c r="G43" s="2" t="s">
        <v>110</v>
      </c>
      <c r="H43" s="2" t="s">
        <v>12</v>
      </c>
      <c r="I43" s="2" t="s">
        <v>13</v>
      </c>
      <c r="J43" s="12">
        <v>83996706</v>
      </c>
      <c r="K43" s="120">
        <v>5000</v>
      </c>
      <c r="L43" s="38">
        <v>0</v>
      </c>
      <c r="M43" s="39">
        <f t="shared" si="0"/>
        <v>0</v>
      </c>
    </row>
    <row r="44" spans="1:13" ht="25.5" x14ac:dyDescent="0.25">
      <c r="A44" s="164">
        <f t="shared" si="2"/>
        <v>41</v>
      </c>
      <c r="B44" s="1" t="s">
        <v>99</v>
      </c>
      <c r="C44" s="1" t="s">
        <v>111</v>
      </c>
      <c r="D44" s="1" t="s">
        <v>26</v>
      </c>
      <c r="E44" s="34" t="s">
        <v>380</v>
      </c>
      <c r="F44" s="34" t="s">
        <v>382</v>
      </c>
      <c r="G44" s="2" t="s">
        <v>112</v>
      </c>
      <c r="H44" s="2" t="s">
        <v>113</v>
      </c>
      <c r="I44" s="2" t="s">
        <v>13</v>
      </c>
      <c r="J44" s="12">
        <v>87271852</v>
      </c>
      <c r="K44" s="120">
        <v>17600</v>
      </c>
      <c r="L44" s="38">
        <v>0</v>
      </c>
      <c r="M44" s="39">
        <f t="shared" si="0"/>
        <v>0</v>
      </c>
    </row>
    <row r="45" spans="1:13" ht="25.5" x14ac:dyDescent="0.25">
      <c r="A45" s="164">
        <f t="shared" si="2"/>
        <v>42</v>
      </c>
      <c r="B45" s="1" t="s">
        <v>99</v>
      </c>
      <c r="C45" s="1" t="s">
        <v>114</v>
      </c>
      <c r="D45" s="1" t="s">
        <v>26</v>
      </c>
      <c r="E45" s="34" t="s">
        <v>380</v>
      </c>
      <c r="F45" s="34" t="s">
        <v>382</v>
      </c>
      <c r="G45" s="2" t="s">
        <v>115</v>
      </c>
      <c r="H45" s="2" t="s">
        <v>116</v>
      </c>
      <c r="I45" s="2" t="s">
        <v>13</v>
      </c>
      <c r="J45" s="12">
        <v>9595860</v>
      </c>
      <c r="K45" s="120">
        <v>12000</v>
      </c>
      <c r="L45" s="38">
        <v>0</v>
      </c>
      <c r="M45" s="39">
        <f t="shared" si="0"/>
        <v>0</v>
      </c>
    </row>
    <row r="46" spans="1:13" ht="25.5" x14ac:dyDescent="0.25">
      <c r="A46" s="164">
        <f t="shared" si="2"/>
        <v>43</v>
      </c>
      <c r="B46" s="1" t="s">
        <v>99</v>
      </c>
      <c r="C46" s="1" t="s">
        <v>117</v>
      </c>
      <c r="D46" s="1" t="s">
        <v>26</v>
      </c>
      <c r="E46" s="34" t="s">
        <v>380</v>
      </c>
      <c r="F46" s="34" t="s">
        <v>382</v>
      </c>
      <c r="G46" s="2" t="s">
        <v>118</v>
      </c>
      <c r="H46" s="2" t="s">
        <v>119</v>
      </c>
      <c r="I46" s="2" t="s">
        <v>13</v>
      </c>
      <c r="J46" s="12">
        <v>56121530</v>
      </c>
      <c r="K46" s="120">
        <v>9000</v>
      </c>
      <c r="L46" s="38">
        <v>0</v>
      </c>
      <c r="M46" s="39">
        <f t="shared" si="0"/>
        <v>0</v>
      </c>
    </row>
    <row r="47" spans="1:13" ht="25.5" x14ac:dyDescent="0.25">
      <c r="A47" s="164">
        <f t="shared" si="2"/>
        <v>44</v>
      </c>
      <c r="B47" s="1" t="s">
        <v>99</v>
      </c>
      <c r="C47" s="1" t="s">
        <v>120</v>
      </c>
      <c r="D47" s="1" t="s">
        <v>26</v>
      </c>
      <c r="E47" s="34" t="s">
        <v>380</v>
      </c>
      <c r="F47" s="34" t="s">
        <v>382</v>
      </c>
      <c r="G47" s="2" t="s">
        <v>121</v>
      </c>
      <c r="H47" s="2" t="s">
        <v>36</v>
      </c>
      <c r="I47" s="2" t="s">
        <v>13</v>
      </c>
      <c r="J47" s="12">
        <v>63686803</v>
      </c>
      <c r="K47" s="120">
        <v>12300</v>
      </c>
      <c r="L47" s="38">
        <v>0</v>
      </c>
      <c r="M47" s="39">
        <f t="shared" si="0"/>
        <v>0</v>
      </c>
    </row>
    <row r="48" spans="1:13" ht="25.5" x14ac:dyDescent="0.25">
      <c r="A48" s="164">
        <f t="shared" si="2"/>
        <v>45</v>
      </c>
      <c r="B48" s="1" t="s">
        <v>99</v>
      </c>
      <c r="C48" s="1" t="s">
        <v>122</v>
      </c>
      <c r="D48" s="1" t="s">
        <v>26</v>
      </c>
      <c r="E48" s="34" t="s">
        <v>380</v>
      </c>
      <c r="F48" s="34" t="s">
        <v>382</v>
      </c>
      <c r="G48" s="2" t="s">
        <v>123</v>
      </c>
      <c r="H48" s="2" t="s">
        <v>19</v>
      </c>
      <c r="I48" s="2" t="s">
        <v>13</v>
      </c>
      <c r="J48" s="12">
        <v>64812730</v>
      </c>
      <c r="K48" s="120">
        <v>4300</v>
      </c>
      <c r="L48" s="38">
        <v>0</v>
      </c>
      <c r="M48" s="39">
        <f t="shared" si="0"/>
        <v>0</v>
      </c>
    </row>
    <row r="49" spans="1:13" ht="25.5" x14ac:dyDescent="0.25">
      <c r="A49" s="164">
        <f t="shared" si="2"/>
        <v>46</v>
      </c>
      <c r="B49" s="1" t="s">
        <v>99</v>
      </c>
      <c r="C49" s="1" t="s">
        <v>124</v>
      </c>
      <c r="D49" s="1" t="s">
        <v>26</v>
      </c>
      <c r="E49" s="34" t="s">
        <v>380</v>
      </c>
      <c r="F49" s="34" t="s">
        <v>382</v>
      </c>
      <c r="G49" s="2" t="s">
        <v>125</v>
      </c>
      <c r="H49" s="2" t="s">
        <v>16</v>
      </c>
      <c r="I49" s="2" t="s">
        <v>13</v>
      </c>
      <c r="J49" s="12">
        <v>47356326</v>
      </c>
      <c r="K49" s="120">
        <v>2200</v>
      </c>
      <c r="L49" s="38">
        <v>0</v>
      </c>
      <c r="M49" s="39">
        <f t="shared" si="0"/>
        <v>0</v>
      </c>
    </row>
    <row r="50" spans="1:13" ht="25.5" x14ac:dyDescent="0.25">
      <c r="A50" s="164">
        <f t="shared" si="2"/>
        <v>47</v>
      </c>
      <c r="B50" s="1" t="s">
        <v>99</v>
      </c>
      <c r="C50" s="1" t="s">
        <v>126</v>
      </c>
      <c r="D50" s="1" t="s">
        <v>26</v>
      </c>
      <c r="E50" s="34" t="s">
        <v>380</v>
      </c>
      <c r="F50" s="34" t="s">
        <v>382</v>
      </c>
      <c r="G50" s="2" t="s">
        <v>127</v>
      </c>
      <c r="H50" s="2" t="s">
        <v>16</v>
      </c>
      <c r="I50" s="2" t="s">
        <v>13</v>
      </c>
      <c r="J50" s="12">
        <v>12790625</v>
      </c>
      <c r="K50" s="120">
        <v>2800</v>
      </c>
      <c r="L50" s="38">
        <v>0</v>
      </c>
      <c r="M50" s="39">
        <f t="shared" si="0"/>
        <v>0</v>
      </c>
    </row>
    <row r="51" spans="1:13" ht="25.5" x14ac:dyDescent="0.25">
      <c r="A51" s="164">
        <f t="shared" si="2"/>
        <v>48</v>
      </c>
      <c r="B51" s="1" t="s">
        <v>99</v>
      </c>
      <c r="C51" s="1" t="s">
        <v>126</v>
      </c>
      <c r="D51" s="1" t="s">
        <v>47</v>
      </c>
      <c r="E51" s="34" t="s">
        <v>380</v>
      </c>
      <c r="F51" s="34" t="s">
        <v>382</v>
      </c>
      <c r="G51" s="2" t="s">
        <v>128</v>
      </c>
      <c r="H51" s="2" t="s">
        <v>36</v>
      </c>
      <c r="I51" s="2" t="s">
        <v>30</v>
      </c>
      <c r="J51" s="12">
        <v>12553306</v>
      </c>
      <c r="K51" s="120">
        <v>100</v>
      </c>
      <c r="L51" s="38">
        <v>0</v>
      </c>
      <c r="M51" s="39">
        <f t="shared" si="0"/>
        <v>0</v>
      </c>
    </row>
    <row r="52" spans="1:13" ht="25.5" x14ac:dyDescent="0.25">
      <c r="A52" s="164">
        <f t="shared" si="2"/>
        <v>49</v>
      </c>
      <c r="B52" s="1" t="s">
        <v>99</v>
      </c>
      <c r="C52" s="1" t="s">
        <v>129</v>
      </c>
      <c r="D52" s="1" t="s">
        <v>47</v>
      </c>
      <c r="E52" s="34" t="s">
        <v>380</v>
      </c>
      <c r="F52" s="34" t="s">
        <v>382</v>
      </c>
      <c r="G52" s="2" t="s">
        <v>130</v>
      </c>
      <c r="H52" s="2" t="s">
        <v>24</v>
      </c>
      <c r="I52" s="2" t="s">
        <v>30</v>
      </c>
      <c r="J52" s="12">
        <v>88291760</v>
      </c>
      <c r="K52" s="120">
        <v>2800</v>
      </c>
      <c r="L52" s="38">
        <v>0</v>
      </c>
      <c r="M52" s="39">
        <f t="shared" si="0"/>
        <v>0</v>
      </c>
    </row>
    <row r="53" spans="1:13" ht="25.5" x14ac:dyDescent="0.25">
      <c r="A53" s="164">
        <f t="shared" si="2"/>
        <v>50</v>
      </c>
      <c r="B53" s="1" t="s">
        <v>93</v>
      </c>
      <c r="C53" s="1" t="s">
        <v>377</v>
      </c>
      <c r="D53" s="1" t="s">
        <v>26</v>
      </c>
      <c r="E53" s="34" t="s">
        <v>380</v>
      </c>
      <c r="F53" s="34" t="s">
        <v>382</v>
      </c>
      <c r="G53" s="2" t="s">
        <v>131</v>
      </c>
      <c r="H53" s="2" t="s">
        <v>88</v>
      </c>
      <c r="I53" s="27" t="s">
        <v>13</v>
      </c>
      <c r="J53" s="12">
        <v>80335817</v>
      </c>
      <c r="K53" s="120">
        <v>1000</v>
      </c>
      <c r="L53" s="38">
        <v>0</v>
      </c>
      <c r="M53" s="39">
        <f t="shared" si="0"/>
        <v>0</v>
      </c>
    </row>
    <row r="54" spans="1:13" ht="25.5" x14ac:dyDescent="0.25">
      <c r="A54" s="164">
        <f t="shared" si="2"/>
        <v>51</v>
      </c>
      <c r="B54" s="1" t="s">
        <v>93</v>
      </c>
      <c r="C54" s="1" t="s">
        <v>132</v>
      </c>
      <c r="D54" s="1" t="s">
        <v>26</v>
      </c>
      <c r="E54" s="34" t="s">
        <v>380</v>
      </c>
      <c r="F54" s="34" t="s">
        <v>382</v>
      </c>
      <c r="G54" s="2" t="s">
        <v>133</v>
      </c>
      <c r="H54" s="2" t="s">
        <v>16</v>
      </c>
      <c r="I54" s="2" t="s">
        <v>13</v>
      </c>
      <c r="J54" s="12">
        <v>29095597</v>
      </c>
      <c r="K54" s="120">
        <v>4600</v>
      </c>
      <c r="L54" s="38">
        <v>0</v>
      </c>
      <c r="M54" s="39">
        <f t="shared" si="0"/>
        <v>0</v>
      </c>
    </row>
    <row r="55" spans="1:13" ht="25.5" x14ac:dyDescent="0.25">
      <c r="A55" s="164">
        <f t="shared" si="2"/>
        <v>52</v>
      </c>
      <c r="B55" s="1" t="s">
        <v>93</v>
      </c>
      <c r="C55" s="1" t="s">
        <v>134</v>
      </c>
      <c r="D55" s="1" t="s">
        <v>26</v>
      </c>
      <c r="E55" s="34" t="s">
        <v>380</v>
      </c>
      <c r="F55" s="34" t="s">
        <v>382</v>
      </c>
      <c r="G55" s="2" t="s">
        <v>135</v>
      </c>
      <c r="H55" s="2" t="s">
        <v>24</v>
      </c>
      <c r="I55" s="2" t="s">
        <v>13</v>
      </c>
      <c r="J55" s="12">
        <v>60814888</v>
      </c>
      <c r="K55" s="120">
        <v>12300</v>
      </c>
      <c r="L55" s="38">
        <v>0</v>
      </c>
      <c r="M55" s="39">
        <f t="shared" si="0"/>
        <v>0</v>
      </c>
    </row>
    <row r="56" spans="1:13" ht="25.5" x14ac:dyDescent="0.25">
      <c r="A56" s="164">
        <f t="shared" si="2"/>
        <v>53</v>
      </c>
      <c r="B56" s="1" t="s">
        <v>93</v>
      </c>
      <c r="C56" s="1" t="s">
        <v>136</v>
      </c>
      <c r="D56" s="1" t="s">
        <v>10</v>
      </c>
      <c r="E56" s="34" t="s">
        <v>380</v>
      </c>
      <c r="F56" s="34" t="s">
        <v>382</v>
      </c>
      <c r="G56" s="2" t="s">
        <v>137</v>
      </c>
      <c r="H56" s="2" t="s">
        <v>45</v>
      </c>
      <c r="I56" s="2" t="s">
        <v>13</v>
      </c>
      <c r="J56" s="12">
        <v>56121520</v>
      </c>
      <c r="K56" s="120">
        <v>8100</v>
      </c>
      <c r="L56" s="38">
        <v>0</v>
      </c>
      <c r="M56" s="39">
        <f t="shared" si="0"/>
        <v>0</v>
      </c>
    </row>
    <row r="57" spans="1:13" ht="25.5" x14ac:dyDescent="0.25">
      <c r="A57" s="164">
        <f t="shared" si="2"/>
        <v>54</v>
      </c>
      <c r="B57" s="1" t="s">
        <v>93</v>
      </c>
      <c r="C57" s="1" t="s">
        <v>138</v>
      </c>
      <c r="D57" s="1" t="s">
        <v>26</v>
      </c>
      <c r="E57" s="34" t="s">
        <v>380</v>
      </c>
      <c r="F57" s="34" t="s">
        <v>382</v>
      </c>
      <c r="G57" s="2" t="s">
        <v>139</v>
      </c>
      <c r="H57" s="2" t="s">
        <v>113</v>
      </c>
      <c r="I57" s="2" t="s">
        <v>13</v>
      </c>
      <c r="J57" s="12">
        <v>62362170</v>
      </c>
      <c r="K57" s="120">
        <v>13000</v>
      </c>
      <c r="L57" s="38">
        <v>0</v>
      </c>
      <c r="M57" s="39">
        <f t="shared" si="0"/>
        <v>0</v>
      </c>
    </row>
    <row r="58" spans="1:13" ht="25.5" x14ac:dyDescent="0.25">
      <c r="A58" s="164">
        <f t="shared" si="2"/>
        <v>55</v>
      </c>
      <c r="B58" s="3" t="s">
        <v>99</v>
      </c>
      <c r="C58" s="3" t="s">
        <v>140</v>
      </c>
      <c r="D58" s="3" t="s">
        <v>26</v>
      </c>
      <c r="E58" s="34" t="s">
        <v>380</v>
      </c>
      <c r="F58" s="34" t="s">
        <v>382</v>
      </c>
      <c r="G58" s="27" t="s">
        <v>141</v>
      </c>
      <c r="H58" s="27" t="s">
        <v>45</v>
      </c>
      <c r="I58" s="27" t="s">
        <v>13</v>
      </c>
      <c r="J58" s="26">
        <v>56121441</v>
      </c>
      <c r="K58" s="120">
        <v>3700</v>
      </c>
      <c r="L58" s="38">
        <v>0</v>
      </c>
      <c r="M58" s="39">
        <f t="shared" si="0"/>
        <v>0</v>
      </c>
    </row>
    <row r="59" spans="1:13" ht="25.5" x14ac:dyDescent="0.25">
      <c r="A59" s="164">
        <f t="shared" si="2"/>
        <v>56</v>
      </c>
      <c r="B59" s="1" t="s">
        <v>93</v>
      </c>
      <c r="C59" s="1" t="s">
        <v>142</v>
      </c>
      <c r="D59" s="1" t="s">
        <v>26</v>
      </c>
      <c r="E59" s="34" t="s">
        <v>380</v>
      </c>
      <c r="F59" s="34" t="s">
        <v>382</v>
      </c>
      <c r="G59" s="2" t="s">
        <v>143</v>
      </c>
      <c r="H59" s="2" t="s">
        <v>16</v>
      </c>
      <c r="I59" s="2" t="s">
        <v>13</v>
      </c>
      <c r="J59" s="12">
        <v>11675527</v>
      </c>
      <c r="K59" s="120">
        <v>12200</v>
      </c>
      <c r="L59" s="38">
        <v>0</v>
      </c>
      <c r="M59" s="39">
        <f t="shared" si="0"/>
        <v>0</v>
      </c>
    </row>
    <row r="60" spans="1:13" ht="25.5" x14ac:dyDescent="0.25">
      <c r="A60" s="164">
        <f t="shared" si="2"/>
        <v>57</v>
      </c>
      <c r="B60" s="1" t="s">
        <v>93</v>
      </c>
      <c r="C60" s="1" t="s">
        <v>142</v>
      </c>
      <c r="D60" s="1" t="s">
        <v>47</v>
      </c>
      <c r="E60" s="34" t="s">
        <v>380</v>
      </c>
      <c r="F60" s="34" t="s">
        <v>382</v>
      </c>
      <c r="G60" s="2" t="s">
        <v>144</v>
      </c>
      <c r="H60" s="2" t="s">
        <v>36</v>
      </c>
      <c r="I60" s="2" t="s">
        <v>30</v>
      </c>
      <c r="J60" s="12">
        <v>11682972</v>
      </c>
      <c r="K60" s="120">
        <v>1000</v>
      </c>
      <c r="L60" s="38">
        <v>0</v>
      </c>
      <c r="M60" s="39">
        <f t="shared" si="0"/>
        <v>0</v>
      </c>
    </row>
    <row r="61" spans="1:13" ht="25.5" x14ac:dyDescent="0.25">
      <c r="A61" s="164">
        <f t="shared" si="2"/>
        <v>58</v>
      </c>
      <c r="B61" s="1" t="s">
        <v>99</v>
      </c>
      <c r="C61" s="1" t="s">
        <v>145</v>
      </c>
      <c r="D61" s="1" t="s">
        <v>146</v>
      </c>
      <c r="E61" s="34" t="s">
        <v>380</v>
      </c>
      <c r="F61" s="34" t="s">
        <v>382</v>
      </c>
      <c r="G61" s="2" t="s">
        <v>147</v>
      </c>
      <c r="H61" s="2" t="s">
        <v>45</v>
      </c>
      <c r="I61" s="2" t="s">
        <v>30</v>
      </c>
      <c r="J61" s="12">
        <v>56121519</v>
      </c>
      <c r="K61" s="120">
        <v>7400</v>
      </c>
      <c r="L61" s="38">
        <v>0</v>
      </c>
      <c r="M61" s="39">
        <f t="shared" si="0"/>
        <v>0</v>
      </c>
    </row>
    <row r="62" spans="1:13" ht="25.5" x14ac:dyDescent="0.25">
      <c r="A62" s="164">
        <f t="shared" si="2"/>
        <v>59</v>
      </c>
      <c r="B62" s="1" t="s">
        <v>93</v>
      </c>
      <c r="C62" s="1" t="s">
        <v>148</v>
      </c>
      <c r="D62" s="1" t="s">
        <v>26</v>
      </c>
      <c r="E62" s="34" t="s">
        <v>380</v>
      </c>
      <c r="F62" s="34" t="s">
        <v>382</v>
      </c>
      <c r="G62" s="2" t="s">
        <v>149</v>
      </c>
      <c r="H62" s="2" t="s">
        <v>19</v>
      </c>
      <c r="I62" s="2" t="s">
        <v>13</v>
      </c>
      <c r="J62" s="12">
        <v>81530200</v>
      </c>
      <c r="K62" s="120">
        <v>4400</v>
      </c>
      <c r="L62" s="38">
        <v>0</v>
      </c>
      <c r="M62" s="39">
        <f t="shared" si="0"/>
        <v>0</v>
      </c>
    </row>
    <row r="63" spans="1:13" ht="25.5" x14ac:dyDescent="0.25">
      <c r="A63" s="164">
        <f t="shared" si="2"/>
        <v>60</v>
      </c>
      <c r="B63" s="1" t="s">
        <v>93</v>
      </c>
      <c r="C63" s="1" t="s">
        <v>150</v>
      </c>
      <c r="D63" s="1" t="s">
        <v>26</v>
      </c>
      <c r="E63" s="34" t="s">
        <v>380</v>
      </c>
      <c r="F63" s="34" t="s">
        <v>382</v>
      </c>
      <c r="G63" s="2" t="s">
        <v>151</v>
      </c>
      <c r="H63" s="2" t="s">
        <v>45</v>
      </c>
      <c r="I63" s="2" t="s">
        <v>13</v>
      </c>
      <c r="J63" s="12">
        <v>56070802</v>
      </c>
      <c r="K63" s="120">
        <v>3400</v>
      </c>
      <c r="L63" s="38">
        <v>0</v>
      </c>
      <c r="M63" s="39">
        <f t="shared" si="0"/>
        <v>0</v>
      </c>
    </row>
    <row r="64" spans="1:13" ht="25.5" x14ac:dyDescent="0.25">
      <c r="A64" s="164">
        <f t="shared" si="2"/>
        <v>61</v>
      </c>
      <c r="B64" s="1" t="s">
        <v>99</v>
      </c>
      <c r="C64" s="1" t="s">
        <v>152</v>
      </c>
      <c r="D64" s="1" t="s">
        <v>10</v>
      </c>
      <c r="E64" s="34" t="s">
        <v>380</v>
      </c>
      <c r="F64" s="34" t="s">
        <v>382</v>
      </c>
      <c r="G64" s="2" t="s">
        <v>153</v>
      </c>
      <c r="H64" s="2" t="s">
        <v>45</v>
      </c>
      <c r="I64" s="2" t="s">
        <v>13</v>
      </c>
      <c r="J64" s="12">
        <v>56121385</v>
      </c>
      <c r="K64" s="120">
        <v>5200</v>
      </c>
      <c r="L64" s="38">
        <v>0</v>
      </c>
      <c r="M64" s="39">
        <f t="shared" si="0"/>
        <v>0</v>
      </c>
    </row>
    <row r="65" spans="1:13" ht="25.5" x14ac:dyDescent="0.25">
      <c r="A65" s="164">
        <f t="shared" si="2"/>
        <v>62</v>
      </c>
      <c r="B65" s="1" t="s">
        <v>99</v>
      </c>
      <c r="C65" s="1" t="s">
        <v>154</v>
      </c>
      <c r="D65" s="1" t="s">
        <v>26</v>
      </c>
      <c r="E65" s="34" t="s">
        <v>380</v>
      </c>
      <c r="F65" s="34" t="s">
        <v>382</v>
      </c>
      <c r="G65" s="2" t="s">
        <v>155</v>
      </c>
      <c r="H65" s="2" t="s">
        <v>16</v>
      </c>
      <c r="I65" s="2" t="s">
        <v>30</v>
      </c>
      <c r="J65" s="12">
        <v>82672187</v>
      </c>
      <c r="K65" s="120">
        <v>2600</v>
      </c>
      <c r="L65" s="38">
        <v>0</v>
      </c>
      <c r="M65" s="39">
        <f t="shared" si="0"/>
        <v>0</v>
      </c>
    </row>
    <row r="66" spans="1:13" ht="25.5" x14ac:dyDescent="0.25">
      <c r="A66" s="164">
        <f t="shared" si="2"/>
        <v>63</v>
      </c>
      <c r="B66" s="1" t="s">
        <v>93</v>
      </c>
      <c r="C66" s="1" t="s">
        <v>156</v>
      </c>
      <c r="D66" s="1" t="s">
        <v>26</v>
      </c>
      <c r="E66" s="34" t="s">
        <v>380</v>
      </c>
      <c r="F66" s="34" t="s">
        <v>382</v>
      </c>
      <c r="G66" s="2" t="s">
        <v>157</v>
      </c>
      <c r="H66" s="2" t="s">
        <v>16</v>
      </c>
      <c r="I66" s="2" t="s">
        <v>30</v>
      </c>
      <c r="J66" s="12">
        <v>7584018</v>
      </c>
      <c r="K66" s="120">
        <v>900</v>
      </c>
      <c r="L66" s="38">
        <v>0</v>
      </c>
      <c r="M66" s="39">
        <f t="shared" si="0"/>
        <v>0</v>
      </c>
    </row>
    <row r="67" spans="1:13" ht="30" customHeight="1" x14ac:dyDescent="0.25">
      <c r="A67" s="164">
        <f t="shared" si="2"/>
        <v>64</v>
      </c>
      <c r="B67" s="28" t="s">
        <v>93</v>
      </c>
      <c r="C67" s="28" t="s">
        <v>158</v>
      </c>
      <c r="D67" s="28" t="s">
        <v>26</v>
      </c>
      <c r="E67" s="34" t="s">
        <v>380</v>
      </c>
      <c r="F67" s="34" t="s">
        <v>382</v>
      </c>
      <c r="G67" s="29" t="s">
        <v>159</v>
      </c>
      <c r="H67" s="29" t="s">
        <v>79</v>
      </c>
      <c r="I67" s="27" t="s">
        <v>13</v>
      </c>
      <c r="J67" s="30">
        <v>62374394</v>
      </c>
      <c r="K67" s="120">
        <v>500</v>
      </c>
      <c r="L67" s="38">
        <v>0</v>
      </c>
      <c r="M67" s="39">
        <f t="shared" si="0"/>
        <v>0</v>
      </c>
    </row>
    <row r="68" spans="1:13" ht="25.5" x14ac:dyDescent="0.25">
      <c r="A68" s="164">
        <f t="shared" si="2"/>
        <v>65</v>
      </c>
      <c r="B68" s="28" t="s">
        <v>93</v>
      </c>
      <c r="C68" s="28" t="s">
        <v>160</v>
      </c>
      <c r="D68" s="28" t="s">
        <v>26</v>
      </c>
      <c r="E68" s="34" t="s">
        <v>380</v>
      </c>
      <c r="F68" s="34" t="s">
        <v>382</v>
      </c>
      <c r="G68" s="29" t="s">
        <v>161</v>
      </c>
      <c r="H68" s="29" t="s">
        <v>12</v>
      </c>
      <c r="I68" s="27" t="s">
        <v>13</v>
      </c>
      <c r="J68" s="30">
        <v>47944458</v>
      </c>
      <c r="K68" s="120">
        <v>6300</v>
      </c>
      <c r="L68" s="38">
        <v>0</v>
      </c>
      <c r="M68" s="39">
        <f t="shared" si="0"/>
        <v>0</v>
      </c>
    </row>
    <row r="69" spans="1:13" ht="25.5" x14ac:dyDescent="0.25">
      <c r="A69" s="164">
        <f t="shared" si="2"/>
        <v>66</v>
      </c>
      <c r="B69" s="3" t="s">
        <v>93</v>
      </c>
      <c r="C69" s="3" t="s">
        <v>162</v>
      </c>
      <c r="D69" s="3" t="s">
        <v>10</v>
      </c>
      <c r="E69" s="34" t="s">
        <v>380</v>
      </c>
      <c r="F69" s="34" t="s">
        <v>382</v>
      </c>
      <c r="G69" s="27" t="s">
        <v>163</v>
      </c>
      <c r="H69" s="3">
        <v>3</v>
      </c>
      <c r="I69" s="3" t="s">
        <v>13</v>
      </c>
      <c r="J69" s="31" t="s">
        <v>376</v>
      </c>
      <c r="K69" s="120">
        <v>900</v>
      </c>
      <c r="L69" s="38">
        <v>0</v>
      </c>
      <c r="M69" s="39">
        <f t="shared" ref="M69:M119" si="3">L69*K69</f>
        <v>0</v>
      </c>
    </row>
    <row r="70" spans="1:13" ht="25.5" x14ac:dyDescent="0.25">
      <c r="A70" s="164">
        <f t="shared" si="2"/>
        <v>67</v>
      </c>
      <c r="B70" s="18" t="s">
        <v>164</v>
      </c>
      <c r="C70" s="18" t="s">
        <v>165</v>
      </c>
      <c r="D70" s="18" t="s">
        <v>26</v>
      </c>
      <c r="E70" s="15" t="s">
        <v>380</v>
      </c>
      <c r="F70" s="15" t="s">
        <v>382</v>
      </c>
      <c r="G70" s="19" t="s">
        <v>166</v>
      </c>
      <c r="H70" s="19" t="s">
        <v>79</v>
      </c>
      <c r="I70" s="19" t="s">
        <v>13</v>
      </c>
      <c r="J70" s="20">
        <v>82663411</v>
      </c>
      <c r="K70" s="112">
        <v>1000</v>
      </c>
      <c r="L70" s="35">
        <v>0</v>
      </c>
      <c r="M70" s="36">
        <f t="shared" si="3"/>
        <v>0</v>
      </c>
    </row>
    <row r="71" spans="1:13" ht="25.5" x14ac:dyDescent="0.25">
      <c r="A71" s="164">
        <f t="shared" si="2"/>
        <v>68</v>
      </c>
      <c r="B71" s="18" t="s">
        <v>164</v>
      </c>
      <c r="C71" s="18" t="s">
        <v>167</v>
      </c>
      <c r="D71" s="18" t="s">
        <v>146</v>
      </c>
      <c r="E71" s="15" t="s">
        <v>380</v>
      </c>
      <c r="F71" s="15" t="s">
        <v>382</v>
      </c>
      <c r="G71" s="19" t="s">
        <v>168</v>
      </c>
      <c r="H71" s="19" t="s">
        <v>16</v>
      </c>
      <c r="I71" s="19" t="s">
        <v>13</v>
      </c>
      <c r="J71" s="20">
        <v>28670891</v>
      </c>
      <c r="K71" s="112">
        <v>3000</v>
      </c>
      <c r="L71" s="35">
        <v>0</v>
      </c>
      <c r="M71" s="36">
        <f t="shared" si="3"/>
        <v>0</v>
      </c>
    </row>
    <row r="72" spans="1:13" ht="25.5" x14ac:dyDescent="0.25">
      <c r="A72" s="164">
        <f t="shared" si="2"/>
        <v>69</v>
      </c>
      <c r="B72" s="18" t="s">
        <v>164</v>
      </c>
      <c r="C72" s="18" t="s">
        <v>169</v>
      </c>
      <c r="D72" s="18" t="s">
        <v>10</v>
      </c>
      <c r="E72" s="15" t="s">
        <v>380</v>
      </c>
      <c r="F72" s="15" t="s">
        <v>382</v>
      </c>
      <c r="G72" s="19" t="s">
        <v>170</v>
      </c>
      <c r="H72" s="19" t="s">
        <v>16</v>
      </c>
      <c r="I72" s="19" t="s">
        <v>13</v>
      </c>
      <c r="J72" s="20">
        <v>10399430</v>
      </c>
      <c r="K72" s="112">
        <v>1400</v>
      </c>
      <c r="L72" s="35">
        <v>0</v>
      </c>
      <c r="M72" s="36">
        <f t="shared" si="3"/>
        <v>0</v>
      </c>
    </row>
    <row r="73" spans="1:13" ht="25.5" x14ac:dyDescent="0.25">
      <c r="A73" s="164">
        <f t="shared" si="2"/>
        <v>70</v>
      </c>
      <c r="B73" s="1" t="s">
        <v>171</v>
      </c>
      <c r="C73" s="1" t="s">
        <v>172</v>
      </c>
      <c r="D73" s="1" t="s">
        <v>10</v>
      </c>
      <c r="E73" s="34" t="s">
        <v>380</v>
      </c>
      <c r="F73" s="34" t="s">
        <v>382</v>
      </c>
      <c r="G73" s="2" t="s">
        <v>173</v>
      </c>
      <c r="H73" s="2" t="s">
        <v>36</v>
      </c>
      <c r="I73" s="2" t="s">
        <v>13</v>
      </c>
      <c r="J73" s="12">
        <v>81285348</v>
      </c>
      <c r="K73" s="120">
        <v>8700</v>
      </c>
      <c r="L73" s="38">
        <v>0</v>
      </c>
      <c r="M73" s="39">
        <f t="shared" si="3"/>
        <v>0</v>
      </c>
    </row>
    <row r="74" spans="1:13" ht="25.5" x14ac:dyDescent="0.25">
      <c r="A74" s="164">
        <f t="shared" si="2"/>
        <v>71</v>
      </c>
      <c r="B74" s="1" t="s">
        <v>174</v>
      </c>
      <c r="C74" s="1" t="s">
        <v>175</v>
      </c>
      <c r="D74" s="1" t="s">
        <v>10</v>
      </c>
      <c r="E74" s="34" t="s">
        <v>380</v>
      </c>
      <c r="F74" s="34" t="s">
        <v>382</v>
      </c>
      <c r="G74" s="2" t="s">
        <v>176</v>
      </c>
      <c r="H74" s="2" t="s">
        <v>77</v>
      </c>
      <c r="I74" s="2" t="s">
        <v>13</v>
      </c>
      <c r="J74" s="12">
        <v>46445947</v>
      </c>
      <c r="K74" s="120">
        <v>5800</v>
      </c>
      <c r="L74" s="38">
        <v>0</v>
      </c>
      <c r="M74" s="39">
        <f t="shared" si="3"/>
        <v>0</v>
      </c>
    </row>
    <row r="75" spans="1:13" ht="20.25" customHeight="1" x14ac:dyDescent="0.25">
      <c r="A75" s="164">
        <f t="shared" si="2"/>
        <v>72</v>
      </c>
      <c r="B75" s="1" t="s">
        <v>174</v>
      </c>
      <c r="C75" s="1" t="s">
        <v>177</v>
      </c>
      <c r="D75" s="1" t="s">
        <v>10</v>
      </c>
      <c r="E75" s="34" t="s">
        <v>380</v>
      </c>
      <c r="F75" s="34" t="s">
        <v>382</v>
      </c>
      <c r="G75" s="2" t="s">
        <v>178</v>
      </c>
      <c r="H75" s="2" t="s">
        <v>16</v>
      </c>
      <c r="I75" s="2" t="s">
        <v>13</v>
      </c>
      <c r="J75" s="12">
        <v>7735959</v>
      </c>
      <c r="K75" s="120">
        <v>2500</v>
      </c>
      <c r="L75" s="38">
        <v>0</v>
      </c>
      <c r="M75" s="39">
        <f t="shared" si="3"/>
        <v>0</v>
      </c>
    </row>
    <row r="76" spans="1:13" ht="25.5" x14ac:dyDescent="0.25">
      <c r="A76" s="164">
        <f t="shared" si="2"/>
        <v>73</v>
      </c>
      <c r="B76" s="1" t="s">
        <v>171</v>
      </c>
      <c r="C76" s="3" t="s">
        <v>179</v>
      </c>
      <c r="D76" s="1" t="s">
        <v>26</v>
      </c>
      <c r="E76" s="34" t="s">
        <v>380</v>
      </c>
      <c r="F76" s="34" t="s">
        <v>382</v>
      </c>
      <c r="G76" s="2" t="s">
        <v>180</v>
      </c>
      <c r="H76" s="2" t="s">
        <v>79</v>
      </c>
      <c r="I76" s="2" t="s">
        <v>13</v>
      </c>
      <c r="J76" s="12">
        <v>29628004</v>
      </c>
      <c r="K76" s="120">
        <v>1800</v>
      </c>
      <c r="L76" s="38">
        <v>0</v>
      </c>
      <c r="M76" s="39">
        <f t="shared" si="3"/>
        <v>0</v>
      </c>
    </row>
    <row r="77" spans="1:13" ht="25.5" x14ac:dyDescent="0.25">
      <c r="A77" s="164">
        <f t="shared" si="2"/>
        <v>74</v>
      </c>
      <c r="B77" s="18" t="s">
        <v>181</v>
      </c>
      <c r="C77" s="18" t="s">
        <v>182</v>
      </c>
      <c r="D77" s="18" t="s">
        <v>26</v>
      </c>
      <c r="E77" s="15" t="s">
        <v>380</v>
      </c>
      <c r="F77" s="15" t="s">
        <v>382</v>
      </c>
      <c r="G77" s="19" t="s">
        <v>183</v>
      </c>
      <c r="H77" s="19" t="s">
        <v>184</v>
      </c>
      <c r="I77" s="19" t="s">
        <v>13</v>
      </c>
      <c r="J77" s="20">
        <v>47565862</v>
      </c>
      <c r="K77" s="112">
        <v>5300</v>
      </c>
      <c r="L77" s="35">
        <v>0</v>
      </c>
      <c r="M77" s="36">
        <f t="shared" si="3"/>
        <v>0</v>
      </c>
    </row>
    <row r="78" spans="1:13" ht="25.5" x14ac:dyDescent="0.25">
      <c r="A78" s="164">
        <f t="shared" si="2"/>
        <v>75</v>
      </c>
      <c r="B78" s="18" t="s">
        <v>181</v>
      </c>
      <c r="C78" s="18" t="s">
        <v>185</v>
      </c>
      <c r="D78" s="18" t="s">
        <v>26</v>
      </c>
      <c r="E78" s="15" t="s">
        <v>380</v>
      </c>
      <c r="F78" s="15" t="s">
        <v>382</v>
      </c>
      <c r="G78" s="19" t="s">
        <v>186</v>
      </c>
      <c r="H78" s="19" t="s">
        <v>12</v>
      </c>
      <c r="I78" s="19" t="s">
        <v>13</v>
      </c>
      <c r="J78" s="20">
        <v>81518230</v>
      </c>
      <c r="K78" s="112">
        <v>5000</v>
      </c>
      <c r="L78" s="35">
        <v>0</v>
      </c>
      <c r="M78" s="36">
        <f t="shared" si="3"/>
        <v>0</v>
      </c>
    </row>
    <row r="79" spans="1:13" ht="25.5" x14ac:dyDescent="0.25">
      <c r="A79" s="164">
        <f t="shared" si="2"/>
        <v>76</v>
      </c>
      <c r="B79" s="18" t="s">
        <v>181</v>
      </c>
      <c r="C79" s="18" t="s">
        <v>187</v>
      </c>
      <c r="D79" s="18" t="s">
        <v>26</v>
      </c>
      <c r="E79" s="15" t="s">
        <v>380</v>
      </c>
      <c r="F79" s="15" t="s">
        <v>382</v>
      </c>
      <c r="G79" s="19" t="s">
        <v>188</v>
      </c>
      <c r="H79" s="19" t="s">
        <v>77</v>
      </c>
      <c r="I79" s="19" t="s">
        <v>13</v>
      </c>
      <c r="J79" s="20">
        <v>87272766</v>
      </c>
      <c r="K79" s="112">
        <v>12500</v>
      </c>
      <c r="L79" s="35">
        <v>0</v>
      </c>
      <c r="M79" s="36">
        <f t="shared" si="3"/>
        <v>0</v>
      </c>
    </row>
    <row r="80" spans="1:13" ht="25.5" x14ac:dyDescent="0.25">
      <c r="A80" s="164">
        <f t="shared" si="2"/>
        <v>77</v>
      </c>
      <c r="B80" s="18" t="s">
        <v>181</v>
      </c>
      <c r="C80" s="18" t="s">
        <v>189</v>
      </c>
      <c r="D80" s="18" t="s">
        <v>26</v>
      </c>
      <c r="E80" s="15" t="s">
        <v>380</v>
      </c>
      <c r="F80" s="15" t="s">
        <v>382</v>
      </c>
      <c r="G80" s="19" t="s">
        <v>190</v>
      </c>
      <c r="H80" s="19" t="s">
        <v>45</v>
      </c>
      <c r="I80" s="19" t="s">
        <v>13</v>
      </c>
      <c r="J80" s="20">
        <v>56121365</v>
      </c>
      <c r="K80" s="112">
        <v>12700</v>
      </c>
      <c r="L80" s="35">
        <v>0</v>
      </c>
      <c r="M80" s="36">
        <f t="shared" si="3"/>
        <v>0</v>
      </c>
    </row>
    <row r="81" spans="1:13" ht="25.5" x14ac:dyDescent="0.25">
      <c r="A81" s="164">
        <f t="shared" si="2"/>
        <v>78</v>
      </c>
      <c r="B81" s="18" t="s">
        <v>181</v>
      </c>
      <c r="C81" s="18" t="s">
        <v>191</v>
      </c>
      <c r="D81" s="18" t="s">
        <v>26</v>
      </c>
      <c r="E81" s="15" t="s">
        <v>380</v>
      </c>
      <c r="F81" s="15" t="s">
        <v>382</v>
      </c>
      <c r="G81" s="19" t="s">
        <v>192</v>
      </c>
      <c r="H81" s="19" t="s">
        <v>16</v>
      </c>
      <c r="I81" s="19" t="s">
        <v>13</v>
      </c>
      <c r="J81" s="20">
        <v>28536432</v>
      </c>
      <c r="K81" s="112">
        <v>4100</v>
      </c>
      <c r="L81" s="35">
        <v>0</v>
      </c>
      <c r="M81" s="36">
        <f t="shared" si="3"/>
        <v>0</v>
      </c>
    </row>
    <row r="82" spans="1:13" ht="25.5" x14ac:dyDescent="0.25">
      <c r="A82" s="164">
        <f t="shared" si="2"/>
        <v>79</v>
      </c>
      <c r="B82" s="18" t="s">
        <v>181</v>
      </c>
      <c r="C82" s="18" t="s">
        <v>193</v>
      </c>
      <c r="D82" s="18" t="s">
        <v>26</v>
      </c>
      <c r="E82" s="15" t="s">
        <v>380</v>
      </c>
      <c r="F82" s="15" t="s">
        <v>382</v>
      </c>
      <c r="G82" s="19" t="s">
        <v>194</v>
      </c>
      <c r="H82" s="19" t="s">
        <v>16</v>
      </c>
      <c r="I82" s="19" t="s">
        <v>13</v>
      </c>
      <c r="J82" s="20">
        <v>19204287</v>
      </c>
      <c r="K82" s="112">
        <v>4500</v>
      </c>
      <c r="L82" s="35">
        <v>0</v>
      </c>
      <c r="M82" s="36">
        <f t="shared" si="3"/>
        <v>0</v>
      </c>
    </row>
    <row r="83" spans="1:13" ht="25.5" x14ac:dyDescent="0.25">
      <c r="A83" s="164">
        <f t="shared" si="2"/>
        <v>80</v>
      </c>
      <c r="B83" s="18" t="s">
        <v>181</v>
      </c>
      <c r="C83" s="18" t="s">
        <v>177</v>
      </c>
      <c r="D83" s="18" t="s">
        <v>26</v>
      </c>
      <c r="E83" s="15" t="s">
        <v>380</v>
      </c>
      <c r="F83" s="15" t="s">
        <v>382</v>
      </c>
      <c r="G83" s="19" t="s">
        <v>195</v>
      </c>
      <c r="H83" s="19" t="s">
        <v>45</v>
      </c>
      <c r="I83" s="19" t="s">
        <v>13</v>
      </c>
      <c r="J83" s="20">
        <v>56121364</v>
      </c>
      <c r="K83" s="112">
        <v>9600</v>
      </c>
      <c r="L83" s="35">
        <v>0</v>
      </c>
      <c r="M83" s="36">
        <f t="shared" si="3"/>
        <v>0</v>
      </c>
    </row>
    <row r="84" spans="1:13" ht="25.5" x14ac:dyDescent="0.25">
      <c r="A84" s="164">
        <f t="shared" si="2"/>
        <v>81</v>
      </c>
      <c r="B84" s="18" t="s">
        <v>181</v>
      </c>
      <c r="C84" s="18" t="s">
        <v>196</v>
      </c>
      <c r="D84" s="18" t="s">
        <v>26</v>
      </c>
      <c r="E84" s="15" t="s">
        <v>380</v>
      </c>
      <c r="F84" s="15" t="s">
        <v>382</v>
      </c>
      <c r="G84" s="19" t="s">
        <v>197</v>
      </c>
      <c r="H84" s="19" t="s">
        <v>16</v>
      </c>
      <c r="I84" s="19" t="s">
        <v>13</v>
      </c>
      <c r="J84" s="20">
        <v>27950700</v>
      </c>
      <c r="K84" s="112">
        <v>8900</v>
      </c>
      <c r="L84" s="35">
        <v>0</v>
      </c>
      <c r="M84" s="36">
        <f t="shared" si="3"/>
        <v>0</v>
      </c>
    </row>
    <row r="85" spans="1:13" ht="25.5" x14ac:dyDescent="0.25">
      <c r="A85" s="164">
        <f t="shared" si="2"/>
        <v>82</v>
      </c>
      <c r="B85" s="18" t="s">
        <v>181</v>
      </c>
      <c r="C85" s="18" t="s">
        <v>198</v>
      </c>
      <c r="D85" s="18" t="s">
        <v>10</v>
      </c>
      <c r="E85" s="15" t="s">
        <v>380</v>
      </c>
      <c r="F85" s="15" t="s">
        <v>382</v>
      </c>
      <c r="G85" s="19" t="s">
        <v>199</v>
      </c>
      <c r="H85" s="19" t="s">
        <v>200</v>
      </c>
      <c r="I85" s="19" t="s">
        <v>13</v>
      </c>
      <c r="J85" s="20">
        <v>28246126</v>
      </c>
      <c r="K85" s="112">
        <v>1900</v>
      </c>
      <c r="L85" s="35">
        <v>0</v>
      </c>
      <c r="M85" s="36">
        <f t="shared" si="3"/>
        <v>0</v>
      </c>
    </row>
    <row r="86" spans="1:13" ht="25.5" x14ac:dyDescent="0.25">
      <c r="A86" s="164">
        <f t="shared" si="2"/>
        <v>83</v>
      </c>
      <c r="B86" s="18" t="s">
        <v>181</v>
      </c>
      <c r="C86" s="18" t="s">
        <v>201</v>
      </c>
      <c r="D86" s="18" t="s">
        <v>10</v>
      </c>
      <c r="E86" s="15" t="s">
        <v>380</v>
      </c>
      <c r="F86" s="15" t="s">
        <v>382</v>
      </c>
      <c r="G86" s="19" t="s">
        <v>202</v>
      </c>
      <c r="H86" s="19" t="s">
        <v>77</v>
      </c>
      <c r="I86" s="19" t="s">
        <v>13</v>
      </c>
      <c r="J86" s="22" t="s">
        <v>373</v>
      </c>
      <c r="K86" s="112">
        <v>2000</v>
      </c>
      <c r="L86" s="35">
        <v>0</v>
      </c>
      <c r="M86" s="36">
        <f t="shared" si="3"/>
        <v>0</v>
      </c>
    </row>
    <row r="87" spans="1:13" ht="25.5" x14ac:dyDescent="0.25">
      <c r="A87" s="164">
        <f t="shared" si="2"/>
        <v>84</v>
      </c>
      <c r="B87" s="18" t="s">
        <v>181</v>
      </c>
      <c r="C87" s="18" t="s">
        <v>203</v>
      </c>
      <c r="D87" s="18" t="s">
        <v>10</v>
      </c>
      <c r="E87" s="15" t="s">
        <v>380</v>
      </c>
      <c r="F87" s="15" t="s">
        <v>382</v>
      </c>
      <c r="G87" s="19" t="s">
        <v>204</v>
      </c>
      <c r="H87" s="19" t="s">
        <v>19</v>
      </c>
      <c r="I87" s="19" t="s">
        <v>13</v>
      </c>
      <c r="J87" s="22" t="s">
        <v>375</v>
      </c>
      <c r="K87" s="112">
        <v>1800</v>
      </c>
      <c r="L87" s="35">
        <v>0</v>
      </c>
      <c r="M87" s="36">
        <f t="shared" si="3"/>
        <v>0</v>
      </c>
    </row>
    <row r="88" spans="1:13" ht="25.5" x14ac:dyDescent="0.25">
      <c r="A88" s="164">
        <f t="shared" si="2"/>
        <v>85</v>
      </c>
      <c r="B88" s="18" t="s">
        <v>181</v>
      </c>
      <c r="C88" s="18" t="s">
        <v>205</v>
      </c>
      <c r="D88" s="18" t="s">
        <v>206</v>
      </c>
      <c r="E88" s="15" t="s">
        <v>380</v>
      </c>
      <c r="F88" s="15" t="s">
        <v>382</v>
      </c>
      <c r="G88" s="19" t="s">
        <v>207</v>
      </c>
      <c r="H88" s="19" t="s">
        <v>36</v>
      </c>
      <c r="I88" s="19" t="s">
        <v>30</v>
      </c>
      <c r="J88" s="22" t="s">
        <v>374</v>
      </c>
      <c r="K88" s="112">
        <v>200</v>
      </c>
      <c r="L88" s="35">
        <v>0</v>
      </c>
      <c r="M88" s="36">
        <f t="shared" si="3"/>
        <v>0</v>
      </c>
    </row>
    <row r="89" spans="1:13" ht="25.5" x14ac:dyDescent="0.25">
      <c r="A89" s="164">
        <f t="shared" si="2"/>
        <v>86</v>
      </c>
      <c r="B89" s="1" t="s">
        <v>208</v>
      </c>
      <c r="C89" s="1" t="s">
        <v>209</v>
      </c>
      <c r="D89" s="1" t="s">
        <v>206</v>
      </c>
      <c r="E89" s="34" t="s">
        <v>380</v>
      </c>
      <c r="F89" s="34" t="s">
        <v>382</v>
      </c>
      <c r="G89" s="2" t="s">
        <v>210</v>
      </c>
      <c r="H89" s="2" t="s">
        <v>116</v>
      </c>
      <c r="I89" s="2" t="s">
        <v>30</v>
      </c>
      <c r="J89" s="12">
        <v>47784197</v>
      </c>
      <c r="K89" s="120">
        <v>100</v>
      </c>
      <c r="L89" s="38">
        <v>0</v>
      </c>
      <c r="M89" s="39">
        <f t="shared" si="3"/>
        <v>0</v>
      </c>
    </row>
    <row r="90" spans="1:13" ht="25.5" x14ac:dyDescent="0.25">
      <c r="A90" s="164">
        <f t="shared" si="2"/>
        <v>87</v>
      </c>
      <c r="B90" s="1" t="s">
        <v>208</v>
      </c>
      <c r="C90" s="1" t="s">
        <v>211</v>
      </c>
      <c r="D90" s="1" t="s">
        <v>10</v>
      </c>
      <c r="E90" s="34" t="s">
        <v>380</v>
      </c>
      <c r="F90" s="34" t="s">
        <v>382</v>
      </c>
      <c r="G90" s="2" t="s">
        <v>212</v>
      </c>
      <c r="H90" s="2" t="s">
        <v>113</v>
      </c>
      <c r="I90" s="2" t="s">
        <v>13</v>
      </c>
      <c r="J90" s="12">
        <v>47688991</v>
      </c>
      <c r="K90" s="120">
        <v>16100</v>
      </c>
      <c r="L90" s="38">
        <v>0</v>
      </c>
      <c r="M90" s="39">
        <f t="shared" si="3"/>
        <v>0</v>
      </c>
    </row>
    <row r="91" spans="1:13" ht="25.5" x14ac:dyDescent="0.25">
      <c r="A91" s="164">
        <f t="shared" si="2"/>
        <v>88</v>
      </c>
      <c r="B91" s="1" t="s">
        <v>208</v>
      </c>
      <c r="C91" s="1" t="s">
        <v>213</v>
      </c>
      <c r="D91" s="1" t="s">
        <v>10</v>
      </c>
      <c r="E91" s="34" t="s">
        <v>380</v>
      </c>
      <c r="F91" s="34" t="s">
        <v>382</v>
      </c>
      <c r="G91" s="2" t="s">
        <v>214</v>
      </c>
      <c r="H91" s="2" t="s">
        <v>24</v>
      </c>
      <c r="I91" s="2" t="s">
        <v>13</v>
      </c>
      <c r="J91" s="12">
        <v>7725329</v>
      </c>
      <c r="K91" s="120">
        <v>700</v>
      </c>
      <c r="L91" s="38">
        <v>0</v>
      </c>
      <c r="M91" s="39">
        <f t="shared" si="3"/>
        <v>0</v>
      </c>
    </row>
    <row r="92" spans="1:13" ht="25.5" x14ac:dyDescent="0.25">
      <c r="A92" s="164">
        <f t="shared" si="2"/>
        <v>89</v>
      </c>
      <c r="B92" s="18" t="s">
        <v>215</v>
      </c>
      <c r="C92" s="18" t="s">
        <v>216</v>
      </c>
      <c r="D92" s="18" t="s">
        <v>10</v>
      </c>
      <c r="E92" s="15" t="s">
        <v>380</v>
      </c>
      <c r="F92" s="15" t="s">
        <v>382</v>
      </c>
      <c r="G92" s="19" t="s">
        <v>217</v>
      </c>
      <c r="H92" s="18">
        <v>5</v>
      </c>
      <c r="I92" s="18" t="s">
        <v>13</v>
      </c>
      <c r="J92" s="20">
        <v>80100031</v>
      </c>
      <c r="K92" s="112">
        <v>4900</v>
      </c>
      <c r="L92" s="35">
        <v>0</v>
      </c>
      <c r="M92" s="36">
        <f t="shared" si="3"/>
        <v>0</v>
      </c>
    </row>
    <row r="93" spans="1:13" ht="25.5" x14ac:dyDescent="0.25">
      <c r="A93" s="164">
        <f t="shared" si="2"/>
        <v>90</v>
      </c>
      <c r="B93" s="18" t="s">
        <v>215</v>
      </c>
      <c r="C93" s="18" t="s">
        <v>218</v>
      </c>
      <c r="D93" s="18" t="s">
        <v>10</v>
      </c>
      <c r="E93" s="15" t="s">
        <v>380</v>
      </c>
      <c r="F93" s="15" t="s">
        <v>382</v>
      </c>
      <c r="G93" s="19" t="s">
        <v>219</v>
      </c>
      <c r="H93" s="19" t="s">
        <v>16</v>
      </c>
      <c r="I93" s="19" t="s">
        <v>13</v>
      </c>
      <c r="J93" s="20">
        <v>92103049</v>
      </c>
      <c r="K93" s="112">
        <v>7000</v>
      </c>
      <c r="L93" s="35">
        <v>0</v>
      </c>
      <c r="M93" s="36">
        <f t="shared" si="3"/>
        <v>0</v>
      </c>
    </row>
    <row r="94" spans="1:13" ht="25.5" x14ac:dyDescent="0.25">
      <c r="A94" s="164">
        <f t="shared" si="2"/>
        <v>91</v>
      </c>
      <c r="B94" s="18" t="s">
        <v>215</v>
      </c>
      <c r="C94" s="18" t="s">
        <v>220</v>
      </c>
      <c r="D94" s="18" t="s">
        <v>26</v>
      </c>
      <c r="E94" s="15" t="s">
        <v>380</v>
      </c>
      <c r="F94" s="15" t="s">
        <v>382</v>
      </c>
      <c r="G94" s="19" t="s">
        <v>221</v>
      </c>
      <c r="H94" s="19" t="s">
        <v>113</v>
      </c>
      <c r="I94" s="19" t="s">
        <v>13</v>
      </c>
      <c r="J94" s="20">
        <v>91847530</v>
      </c>
      <c r="K94" s="112">
        <v>3400</v>
      </c>
      <c r="L94" s="35">
        <v>0</v>
      </c>
      <c r="M94" s="36">
        <f t="shared" si="3"/>
        <v>0</v>
      </c>
    </row>
    <row r="95" spans="1:13" ht="25.5" x14ac:dyDescent="0.25">
      <c r="A95" s="164">
        <f t="shared" si="2"/>
        <v>92</v>
      </c>
      <c r="B95" s="18" t="s">
        <v>215</v>
      </c>
      <c r="C95" s="18" t="s">
        <v>222</v>
      </c>
      <c r="D95" s="18" t="s">
        <v>26</v>
      </c>
      <c r="E95" s="15" t="s">
        <v>380</v>
      </c>
      <c r="F95" s="15" t="s">
        <v>382</v>
      </c>
      <c r="G95" s="19" t="s">
        <v>223</v>
      </c>
      <c r="H95" s="19" t="s">
        <v>36</v>
      </c>
      <c r="I95" s="19" t="s">
        <v>13</v>
      </c>
      <c r="J95" s="20">
        <v>80098999</v>
      </c>
      <c r="K95" s="112">
        <v>3100</v>
      </c>
      <c r="L95" s="35">
        <v>0</v>
      </c>
      <c r="M95" s="36">
        <f t="shared" si="3"/>
        <v>0</v>
      </c>
    </row>
    <row r="96" spans="1:13" ht="25.5" x14ac:dyDescent="0.25">
      <c r="A96" s="164">
        <f t="shared" si="2"/>
        <v>93</v>
      </c>
      <c r="B96" s="18" t="s">
        <v>215</v>
      </c>
      <c r="C96" s="18" t="s">
        <v>224</v>
      </c>
      <c r="D96" s="18" t="s">
        <v>26</v>
      </c>
      <c r="E96" s="15" t="s">
        <v>380</v>
      </c>
      <c r="F96" s="15" t="s">
        <v>382</v>
      </c>
      <c r="G96" s="19" t="s">
        <v>225</v>
      </c>
      <c r="H96" s="19" t="s">
        <v>19</v>
      </c>
      <c r="I96" s="19" t="s">
        <v>13</v>
      </c>
      <c r="J96" s="20">
        <v>87280291</v>
      </c>
      <c r="K96" s="112">
        <v>5900</v>
      </c>
      <c r="L96" s="35">
        <v>0</v>
      </c>
      <c r="M96" s="36">
        <f t="shared" si="3"/>
        <v>0</v>
      </c>
    </row>
    <row r="97" spans="1:13" ht="25.5" x14ac:dyDescent="0.25">
      <c r="A97" s="164">
        <f t="shared" si="2"/>
        <v>94</v>
      </c>
      <c r="B97" s="18" t="s">
        <v>226</v>
      </c>
      <c r="C97" s="18" t="s">
        <v>227</v>
      </c>
      <c r="D97" s="18" t="s">
        <v>26</v>
      </c>
      <c r="E97" s="15" t="s">
        <v>380</v>
      </c>
      <c r="F97" s="15" t="s">
        <v>382</v>
      </c>
      <c r="G97" s="19" t="s">
        <v>228</v>
      </c>
      <c r="H97" s="19" t="s">
        <v>119</v>
      </c>
      <c r="I97" s="19" t="s">
        <v>13</v>
      </c>
      <c r="J97" s="20">
        <v>56070615</v>
      </c>
      <c r="K97" s="112">
        <v>900</v>
      </c>
      <c r="L97" s="35">
        <v>0</v>
      </c>
      <c r="M97" s="36">
        <f t="shared" si="3"/>
        <v>0</v>
      </c>
    </row>
    <row r="98" spans="1:13" ht="25.5" x14ac:dyDescent="0.25">
      <c r="A98" s="164">
        <f t="shared" si="2"/>
        <v>95</v>
      </c>
      <c r="B98" s="18" t="s">
        <v>215</v>
      </c>
      <c r="C98" s="18" t="s">
        <v>229</v>
      </c>
      <c r="D98" s="18" t="s">
        <v>26</v>
      </c>
      <c r="E98" s="15" t="s">
        <v>380</v>
      </c>
      <c r="F98" s="15" t="s">
        <v>382</v>
      </c>
      <c r="G98" s="19" t="s">
        <v>230</v>
      </c>
      <c r="H98" s="19" t="s">
        <v>200</v>
      </c>
      <c r="I98" s="19" t="s">
        <v>13</v>
      </c>
      <c r="J98" s="20">
        <v>47684408</v>
      </c>
      <c r="K98" s="112">
        <v>800</v>
      </c>
      <c r="L98" s="35">
        <v>0</v>
      </c>
      <c r="M98" s="36">
        <f t="shared" si="3"/>
        <v>0</v>
      </c>
    </row>
    <row r="99" spans="1:13" ht="25.5" x14ac:dyDescent="0.25">
      <c r="A99" s="164">
        <f t="shared" si="2"/>
        <v>96</v>
      </c>
      <c r="B99" s="1" t="s">
        <v>231</v>
      </c>
      <c r="C99" s="1" t="s">
        <v>232</v>
      </c>
      <c r="D99" s="1" t="s">
        <v>10</v>
      </c>
      <c r="E99" s="34" t="s">
        <v>380</v>
      </c>
      <c r="F99" s="34" t="s">
        <v>382</v>
      </c>
      <c r="G99" s="2" t="s">
        <v>233</v>
      </c>
      <c r="H99" s="1">
        <v>4</v>
      </c>
      <c r="I99" s="1" t="s">
        <v>13</v>
      </c>
      <c r="J99" s="12">
        <v>27082802</v>
      </c>
      <c r="K99" s="120">
        <v>8500</v>
      </c>
      <c r="L99" s="38">
        <v>0</v>
      </c>
      <c r="M99" s="39">
        <f t="shared" si="3"/>
        <v>0</v>
      </c>
    </row>
    <row r="100" spans="1:13" ht="25.5" x14ac:dyDescent="0.25">
      <c r="A100" s="164">
        <f t="shared" si="2"/>
        <v>97</v>
      </c>
      <c r="B100" s="1" t="s">
        <v>231</v>
      </c>
      <c r="C100" s="1" t="s">
        <v>234</v>
      </c>
      <c r="D100" s="1" t="s">
        <v>26</v>
      </c>
      <c r="E100" s="34" t="s">
        <v>380</v>
      </c>
      <c r="F100" s="34" t="s">
        <v>382</v>
      </c>
      <c r="G100" s="2" t="s">
        <v>235</v>
      </c>
      <c r="H100" s="1">
        <v>2</v>
      </c>
      <c r="I100" s="1" t="s">
        <v>13</v>
      </c>
      <c r="J100" s="12">
        <v>26866677</v>
      </c>
      <c r="K100" s="120">
        <v>3600</v>
      </c>
      <c r="L100" s="38">
        <v>0</v>
      </c>
      <c r="M100" s="39">
        <f t="shared" si="3"/>
        <v>0</v>
      </c>
    </row>
    <row r="101" spans="1:13" ht="25.5" x14ac:dyDescent="0.25">
      <c r="A101" s="164">
        <f t="shared" ref="A101:A119" si="4">A100+1</f>
        <v>98</v>
      </c>
      <c r="B101" s="18" t="s">
        <v>236</v>
      </c>
      <c r="C101" s="18" t="s">
        <v>237</v>
      </c>
      <c r="D101" s="18" t="s">
        <v>26</v>
      </c>
      <c r="E101" s="15" t="s">
        <v>380</v>
      </c>
      <c r="F101" s="15" t="s">
        <v>382</v>
      </c>
      <c r="G101" s="19" t="s">
        <v>238</v>
      </c>
      <c r="H101" s="18">
        <v>4</v>
      </c>
      <c r="I101" s="18" t="s">
        <v>13</v>
      </c>
      <c r="J101" s="20">
        <v>24652811</v>
      </c>
      <c r="K101" s="112">
        <v>12600</v>
      </c>
      <c r="L101" s="35">
        <v>0</v>
      </c>
      <c r="M101" s="36">
        <f t="shared" si="3"/>
        <v>0</v>
      </c>
    </row>
    <row r="102" spans="1:13" ht="25.5" x14ac:dyDescent="0.25">
      <c r="A102" s="164">
        <f t="shared" si="4"/>
        <v>99</v>
      </c>
      <c r="B102" s="18" t="s">
        <v>236</v>
      </c>
      <c r="C102" s="18" t="s">
        <v>239</v>
      </c>
      <c r="D102" s="18" t="s">
        <v>47</v>
      </c>
      <c r="E102" s="15" t="s">
        <v>380</v>
      </c>
      <c r="F102" s="15" t="s">
        <v>382</v>
      </c>
      <c r="G102" s="19" t="s">
        <v>240</v>
      </c>
      <c r="H102" s="18">
        <v>4</v>
      </c>
      <c r="I102" s="18" t="s">
        <v>30</v>
      </c>
      <c r="J102" s="20">
        <v>47491082</v>
      </c>
      <c r="K102" s="112">
        <v>100</v>
      </c>
      <c r="L102" s="35">
        <v>0</v>
      </c>
      <c r="M102" s="36">
        <f t="shared" si="3"/>
        <v>0</v>
      </c>
    </row>
    <row r="103" spans="1:13" ht="25.5" x14ac:dyDescent="0.25">
      <c r="A103" s="164">
        <f t="shared" si="4"/>
        <v>100</v>
      </c>
      <c r="B103" s="1" t="s">
        <v>241</v>
      </c>
      <c r="C103" s="1" t="s">
        <v>242</v>
      </c>
      <c r="D103" s="1" t="s">
        <v>26</v>
      </c>
      <c r="E103" s="34" t="s">
        <v>380</v>
      </c>
      <c r="F103" s="34" t="s">
        <v>382</v>
      </c>
      <c r="G103" s="2" t="s">
        <v>243</v>
      </c>
      <c r="H103" s="1">
        <v>5</v>
      </c>
      <c r="I103" s="1" t="s">
        <v>13</v>
      </c>
      <c r="J103" s="12">
        <v>66244125</v>
      </c>
      <c r="K103" s="113">
        <v>7300</v>
      </c>
      <c r="L103" s="38">
        <v>0</v>
      </c>
      <c r="M103" s="39">
        <f t="shared" si="3"/>
        <v>0</v>
      </c>
    </row>
    <row r="104" spans="1:13" ht="25.5" x14ac:dyDescent="0.25">
      <c r="A104" s="164">
        <f t="shared" si="4"/>
        <v>101</v>
      </c>
      <c r="B104" s="1" t="s">
        <v>241</v>
      </c>
      <c r="C104" s="1" t="s">
        <v>244</v>
      </c>
      <c r="D104" s="1" t="s">
        <v>10</v>
      </c>
      <c r="E104" s="34" t="s">
        <v>380</v>
      </c>
      <c r="F104" s="34" t="s">
        <v>382</v>
      </c>
      <c r="G104" s="2" t="s">
        <v>245</v>
      </c>
      <c r="H104" s="1">
        <v>4</v>
      </c>
      <c r="I104" s="1" t="s">
        <v>13</v>
      </c>
      <c r="J104" s="12">
        <v>26268136</v>
      </c>
      <c r="K104" s="120">
        <v>3300</v>
      </c>
      <c r="L104" s="38">
        <v>0</v>
      </c>
      <c r="M104" s="39">
        <f t="shared" si="3"/>
        <v>0</v>
      </c>
    </row>
    <row r="105" spans="1:13" ht="25.5" x14ac:dyDescent="0.25">
      <c r="A105" s="164">
        <f t="shared" si="4"/>
        <v>102</v>
      </c>
      <c r="B105" s="1" t="s">
        <v>241</v>
      </c>
      <c r="C105" s="1" t="s">
        <v>246</v>
      </c>
      <c r="D105" s="1" t="s">
        <v>10</v>
      </c>
      <c r="E105" s="34" t="s">
        <v>380</v>
      </c>
      <c r="F105" s="34" t="s">
        <v>382</v>
      </c>
      <c r="G105" s="2" t="s">
        <v>247</v>
      </c>
      <c r="H105" s="1">
        <v>11</v>
      </c>
      <c r="I105" s="1" t="s">
        <v>13</v>
      </c>
      <c r="J105" s="12">
        <v>47304428</v>
      </c>
      <c r="K105" s="120">
        <v>4700</v>
      </c>
      <c r="L105" s="38">
        <v>0</v>
      </c>
      <c r="M105" s="39">
        <f t="shared" si="3"/>
        <v>0</v>
      </c>
    </row>
    <row r="106" spans="1:13" ht="25.5" x14ac:dyDescent="0.25">
      <c r="A106" s="164">
        <f t="shared" si="4"/>
        <v>103</v>
      </c>
      <c r="B106" s="1" t="s">
        <v>241</v>
      </c>
      <c r="C106" s="1" t="s">
        <v>248</v>
      </c>
      <c r="D106" s="1" t="s">
        <v>10</v>
      </c>
      <c r="E106" s="34" t="s">
        <v>380</v>
      </c>
      <c r="F106" s="34" t="s">
        <v>382</v>
      </c>
      <c r="G106" s="2" t="s">
        <v>249</v>
      </c>
      <c r="H106" s="1">
        <v>27</v>
      </c>
      <c r="I106" s="1" t="s">
        <v>13</v>
      </c>
      <c r="J106" s="12">
        <v>56117655</v>
      </c>
      <c r="K106" s="120">
        <v>8900</v>
      </c>
      <c r="L106" s="38">
        <v>0</v>
      </c>
      <c r="M106" s="39">
        <f t="shared" si="3"/>
        <v>0</v>
      </c>
    </row>
    <row r="107" spans="1:13" ht="25.5" x14ac:dyDescent="0.25">
      <c r="A107" s="164">
        <f t="shared" si="4"/>
        <v>104</v>
      </c>
      <c r="B107" s="18" t="s">
        <v>250</v>
      </c>
      <c r="C107" s="18" t="s">
        <v>251</v>
      </c>
      <c r="D107" s="18" t="s">
        <v>26</v>
      </c>
      <c r="E107" s="15" t="s">
        <v>380</v>
      </c>
      <c r="F107" s="15" t="s">
        <v>382</v>
      </c>
      <c r="G107" s="19" t="s">
        <v>252</v>
      </c>
      <c r="H107" s="18">
        <v>2</v>
      </c>
      <c r="I107" s="18" t="s">
        <v>13</v>
      </c>
      <c r="J107" s="20">
        <v>29477880</v>
      </c>
      <c r="K107" s="112">
        <v>2100</v>
      </c>
      <c r="L107" s="35">
        <v>0</v>
      </c>
      <c r="M107" s="36">
        <f t="shared" si="3"/>
        <v>0</v>
      </c>
    </row>
    <row r="108" spans="1:13" ht="25.5" x14ac:dyDescent="0.25">
      <c r="A108" s="164">
        <f t="shared" si="4"/>
        <v>105</v>
      </c>
      <c r="B108" s="18" t="s">
        <v>250</v>
      </c>
      <c r="C108" s="18" t="s">
        <v>253</v>
      </c>
      <c r="D108" s="18" t="s">
        <v>26</v>
      </c>
      <c r="E108" s="15" t="s">
        <v>380</v>
      </c>
      <c r="F108" s="15" t="s">
        <v>382</v>
      </c>
      <c r="G108" s="19" t="s">
        <v>254</v>
      </c>
      <c r="H108" s="18">
        <v>2</v>
      </c>
      <c r="I108" s="18" t="s">
        <v>13</v>
      </c>
      <c r="J108" s="20">
        <v>29198787</v>
      </c>
      <c r="K108" s="112">
        <v>3600</v>
      </c>
      <c r="L108" s="35">
        <v>0</v>
      </c>
      <c r="M108" s="36">
        <f t="shared" si="3"/>
        <v>0</v>
      </c>
    </row>
    <row r="109" spans="1:13" ht="25.5" x14ac:dyDescent="0.25">
      <c r="A109" s="164">
        <f t="shared" si="4"/>
        <v>106</v>
      </c>
      <c r="B109" s="18" t="s">
        <v>250</v>
      </c>
      <c r="C109" s="18" t="s">
        <v>255</v>
      </c>
      <c r="D109" s="18" t="s">
        <v>26</v>
      </c>
      <c r="E109" s="15" t="s">
        <v>380</v>
      </c>
      <c r="F109" s="15" t="s">
        <v>382</v>
      </c>
      <c r="G109" s="19" t="s">
        <v>256</v>
      </c>
      <c r="H109" s="18">
        <v>4</v>
      </c>
      <c r="I109" s="18" t="s">
        <v>13</v>
      </c>
      <c r="J109" s="20">
        <v>83005690</v>
      </c>
      <c r="K109" s="112">
        <v>1100</v>
      </c>
      <c r="L109" s="35">
        <v>0</v>
      </c>
      <c r="M109" s="36">
        <f t="shared" si="3"/>
        <v>0</v>
      </c>
    </row>
    <row r="110" spans="1:13" ht="27" customHeight="1" x14ac:dyDescent="0.25">
      <c r="A110" s="164">
        <f t="shared" si="4"/>
        <v>107</v>
      </c>
      <c r="B110" s="18" t="s">
        <v>250</v>
      </c>
      <c r="C110" s="18" t="s">
        <v>257</v>
      </c>
      <c r="D110" s="18" t="s">
        <v>26</v>
      </c>
      <c r="E110" s="15" t="s">
        <v>380</v>
      </c>
      <c r="F110" s="15" t="s">
        <v>382</v>
      </c>
      <c r="G110" s="19" t="s">
        <v>258</v>
      </c>
      <c r="H110" s="21">
        <v>5</v>
      </c>
      <c r="I110" s="18" t="s">
        <v>13</v>
      </c>
      <c r="J110" s="20">
        <v>83051605</v>
      </c>
      <c r="K110" s="112">
        <v>2300</v>
      </c>
      <c r="L110" s="35">
        <v>0</v>
      </c>
      <c r="M110" s="36">
        <f t="shared" si="3"/>
        <v>0</v>
      </c>
    </row>
    <row r="111" spans="1:13" ht="25.5" x14ac:dyDescent="0.25">
      <c r="A111" s="164">
        <f t="shared" si="4"/>
        <v>108</v>
      </c>
      <c r="B111" s="18" t="s">
        <v>250</v>
      </c>
      <c r="C111" s="18" t="s">
        <v>259</v>
      </c>
      <c r="D111" s="18" t="s">
        <v>26</v>
      </c>
      <c r="E111" s="15" t="s">
        <v>380</v>
      </c>
      <c r="F111" s="15" t="s">
        <v>382</v>
      </c>
      <c r="G111" s="19" t="s">
        <v>260</v>
      </c>
      <c r="H111" s="18">
        <v>7</v>
      </c>
      <c r="I111" s="18" t="s">
        <v>13</v>
      </c>
      <c r="J111" s="20">
        <v>8531957</v>
      </c>
      <c r="K111" s="112">
        <v>4700</v>
      </c>
      <c r="L111" s="35">
        <v>0</v>
      </c>
      <c r="M111" s="36">
        <f t="shared" si="3"/>
        <v>0</v>
      </c>
    </row>
    <row r="112" spans="1:13" ht="25.5" x14ac:dyDescent="0.25">
      <c r="A112" s="164">
        <f t="shared" si="4"/>
        <v>109</v>
      </c>
      <c r="B112" s="18" t="s">
        <v>250</v>
      </c>
      <c r="C112" s="18" t="s">
        <v>261</v>
      </c>
      <c r="D112" s="18" t="s">
        <v>26</v>
      </c>
      <c r="E112" s="15" t="s">
        <v>380</v>
      </c>
      <c r="F112" s="15" t="s">
        <v>382</v>
      </c>
      <c r="G112" s="19" t="s">
        <v>262</v>
      </c>
      <c r="H112" s="18">
        <v>4</v>
      </c>
      <c r="I112" s="18" t="s">
        <v>13</v>
      </c>
      <c r="J112" s="20">
        <v>80136026</v>
      </c>
      <c r="K112" s="112">
        <v>1300</v>
      </c>
      <c r="L112" s="35">
        <v>0</v>
      </c>
      <c r="M112" s="36">
        <f t="shared" si="3"/>
        <v>0</v>
      </c>
    </row>
    <row r="113" spans="1:13" ht="25.5" x14ac:dyDescent="0.25">
      <c r="A113" s="164">
        <f t="shared" si="4"/>
        <v>110</v>
      </c>
      <c r="B113" s="18" t="s">
        <v>250</v>
      </c>
      <c r="C113" s="18" t="s">
        <v>263</v>
      </c>
      <c r="D113" s="18" t="s">
        <v>26</v>
      </c>
      <c r="E113" s="15" t="s">
        <v>380</v>
      </c>
      <c r="F113" s="15" t="s">
        <v>382</v>
      </c>
      <c r="G113" s="19" t="s">
        <v>264</v>
      </c>
      <c r="H113" s="18">
        <v>5</v>
      </c>
      <c r="I113" s="18" t="s">
        <v>13</v>
      </c>
      <c r="J113" s="20">
        <v>80099086</v>
      </c>
      <c r="K113" s="112">
        <v>1300</v>
      </c>
      <c r="L113" s="35">
        <v>0</v>
      </c>
      <c r="M113" s="36">
        <f t="shared" si="3"/>
        <v>0</v>
      </c>
    </row>
    <row r="114" spans="1:13" ht="25.5" x14ac:dyDescent="0.25">
      <c r="A114" s="164">
        <f t="shared" si="4"/>
        <v>111</v>
      </c>
      <c r="B114" s="18" t="s">
        <v>250</v>
      </c>
      <c r="C114" s="18" t="s">
        <v>265</v>
      </c>
      <c r="D114" s="18" t="s">
        <v>10</v>
      </c>
      <c r="E114" s="15" t="s">
        <v>380</v>
      </c>
      <c r="F114" s="15" t="s">
        <v>382</v>
      </c>
      <c r="G114" s="19" t="s">
        <v>266</v>
      </c>
      <c r="H114" s="18">
        <v>5</v>
      </c>
      <c r="I114" s="18" t="s">
        <v>13</v>
      </c>
      <c r="J114" s="20">
        <v>82651097</v>
      </c>
      <c r="K114" s="112">
        <v>1500</v>
      </c>
      <c r="L114" s="35">
        <v>0</v>
      </c>
      <c r="M114" s="36">
        <f t="shared" si="3"/>
        <v>0</v>
      </c>
    </row>
    <row r="115" spans="1:13" ht="25.5" x14ac:dyDescent="0.25">
      <c r="A115" s="164">
        <f t="shared" si="4"/>
        <v>112</v>
      </c>
      <c r="B115" s="18" t="s">
        <v>250</v>
      </c>
      <c r="C115" s="18" t="s">
        <v>267</v>
      </c>
      <c r="D115" s="18" t="s">
        <v>10</v>
      </c>
      <c r="E115" s="15" t="s">
        <v>380</v>
      </c>
      <c r="F115" s="15" t="s">
        <v>382</v>
      </c>
      <c r="G115" s="19" t="s">
        <v>268</v>
      </c>
      <c r="H115" s="18">
        <v>5</v>
      </c>
      <c r="I115" s="18" t="s">
        <v>13</v>
      </c>
      <c r="J115" s="20">
        <v>83327693</v>
      </c>
      <c r="K115" s="112">
        <v>2500</v>
      </c>
      <c r="L115" s="35">
        <v>0</v>
      </c>
      <c r="M115" s="36">
        <f t="shared" si="3"/>
        <v>0</v>
      </c>
    </row>
    <row r="116" spans="1:13" ht="25.5" x14ac:dyDescent="0.25">
      <c r="A116" s="164">
        <f t="shared" si="4"/>
        <v>113</v>
      </c>
      <c r="B116" s="18" t="s">
        <v>250</v>
      </c>
      <c r="C116" s="18" t="s">
        <v>269</v>
      </c>
      <c r="D116" s="18" t="s">
        <v>10</v>
      </c>
      <c r="E116" s="15" t="s">
        <v>380</v>
      </c>
      <c r="F116" s="15" t="s">
        <v>382</v>
      </c>
      <c r="G116" s="19" t="s">
        <v>270</v>
      </c>
      <c r="H116" s="18">
        <v>4</v>
      </c>
      <c r="I116" s="18" t="s">
        <v>13</v>
      </c>
      <c r="J116" s="20">
        <v>22502269</v>
      </c>
      <c r="K116" s="112">
        <v>8000</v>
      </c>
      <c r="L116" s="35">
        <v>0</v>
      </c>
      <c r="M116" s="36">
        <f t="shared" si="3"/>
        <v>0</v>
      </c>
    </row>
    <row r="117" spans="1:13" ht="25.5" x14ac:dyDescent="0.25">
      <c r="A117" s="164">
        <f t="shared" si="4"/>
        <v>114</v>
      </c>
      <c r="B117" s="18" t="s">
        <v>250</v>
      </c>
      <c r="C117" s="18" t="s">
        <v>271</v>
      </c>
      <c r="D117" s="18" t="s">
        <v>10</v>
      </c>
      <c r="E117" s="15" t="s">
        <v>380</v>
      </c>
      <c r="F117" s="15" t="s">
        <v>382</v>
      </c>
      <c r="G117" s="19" t="s">
        <v>272</v>
      </c>
      <c r="H117" s="18">
        <v>11</v>
      </c>
      <c r="I117" s="18" t="s">
        <v>13</v>
      </c>
      <c r="J117" s="20">
        <v>81537832</v>
      </c>
      <c r="K117" s="112">
        <v>3600</v>
      </c>
      <c r="L117" s="35">
        <v>0</v>
      </c>
      <c r="M117" s="36">
        <f t="shared" si="3"/>
        <v>0</v>
      </c>
    </row>
    <row r="118" spans="1:13" ht="25.5" x14ac:dyDescent="0.25">
      <c r="A118" s="164">
        <f t="shared" si="4"/>
        <v>115</v>
      </c>
      <c r="B118" s="18" t="s">
        <v>250</v>
      </c>
      <c r="C118" s="18" t="s">
        <v>273</v>
      </c>
      <c r="D118" s="18" t="s">
        <v>10</v>
      </c>
      <c r="E118" s="15" t="s">
        <v>380</v>
      </c>
      <c r="F118" s="15" t="s">
        <v>382</v>
      </c>
      <c r="G118" s="19" t="s">
        <v>274</v>
      </c>
      <c r="H118" s="18">
        <v>4</v>
      </c>
      <c r="I118" s="18" t="s">
        <v>30</v>
      </c>
      <c r="J118" s="20">
        <v>89131681</v>
      </c>
      <c r="K118" s="112">
        <v>700</v>
      </c>
      <c r="L118" s="35">
        <v>0</v>
      </c>
      <c r="M118" s="36">
        <f t="shared" si="3"/>
        <v>0</v>
      </c>
    </row>
    <row r="119" spans="1:13" ht="26.25" thickBot="1" x14ac:dyDescent="0.3">
      <c r="A119" s="164">
        <f t="shared" si="4"/>
        <v>116</v>
      </c>
      <c r="B119" s="32" t="s">
        <v>275</v>
      </c>
      <c r="C119" s="32" t="s">
        <v>276</v>
      </c>
      <c r="D119" s="32" t="s">
        <v>10</v>
      </c>
      <c r="E119" s="34" t="s">
        <v>380</v>
      </c>
      <c r="F119" s="34" t="s">
        <v>382</v>
      </c>
      <c r="G119" s="37" t="s">
        <v>277</v>
      </c>
      <c r="H119" s="32">
        <v>4</v>
      </c>
      <c r="I119" s="32" t="s">
        <v>13</v>
      </c>
      <c r="J119" s="33">
        <v>20789152</v>
      </c>
      <c r="K119" s="120">
        <v>3800</v>
      </c>
      <c r="L119" s="38">
        <v>0</v>
      </c>
      <c r="M119" s="39">
        <f t="shared" si="3"/>
        <v>0</v>
      </c>
    </row>
    <row r="120" spans="1:13" ht="15.75" thickBot="1" x14ac:dyDescent="0.3">
      <c r="A120" s="179" t="s">
        <v>341</v>
      </c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1"/>
    </row>
    <row r="121" spans="1:13" ht="38.25" x14ac:dyDescent="0.25">
      <c r="A121" s="163">
        <f>117</f>
        <v>117</v>
      </c>
      <c r="B121" s="40" t="s">
        <v>51</v>
      </c>
      <c r="C121" s="40" t="s">
        <v>278</v>
      </c>
      <c r="D121" s="41" t="s">
        <v>279</v>
      </c>
      <c r="E121" s="15" t="s">
        <v>380</v>
      </c>
      <c r="F121" s="15" t="s">
        <v>382</v>
      </c>
      <c r="G121" s="42" t="s">
        <v>280</v>
      </c>
      <c r="H121" s="43" t="s">
        <v>116</v>
      </c>
      <c r="I121" s="43" t="s">
        <v>30</v>
      </c>
      <c r="J121" s="44">
        <v>90934685</v>
      </c>
      <c r="K121" s="115">
        <v>11000</v>
      </c>
      <c r="L121" s="92">
        <v>0</v>
      </c>
      <c r="M121" s="99">
        <f>L121*K121</f>
        <v>0</v>
      </c>
    </row>
    <row r="122" spans="1:13" ht="25.5" x14ac:dyDescent="0.25">
      <c r="A122" s="164">
        <f>A121+1</f>
        <v>118</v>
      </c>
      <c r="B122" s="4" t="s">
        <v>93</v>
      </c>
      <c r="C122" s="4" t="s">
        <v>281</v>
      </c>
      <c r="D122" s="3" t="s">
        <v>282</v>
      </c>
      <c r="E122" s="34" t="s">
        <v>380</v>
      </c>
      <c r="F122" s="34" t="s">
        <v>382</v>
      </c>
      <c r="G122" s="5" t="s">
        <v>283</v>
      </c>
      <c r="H122" s="27" t="s">
        <v>45</v>
      </c>
      <c r="I122" s="27" t="s">
        <v>30</v>
      </c>
      <c r="J122" s="26">
        <v>56121415</v>
      </c>
      <c r="K122" s="116">
        <v>30700</v>
      </c>
      <c r="L122" s="148">
        <v>0</v>
      </c>
      <c r="M122" s="100">
        <f t="shared" ref="M122:M134" si="5">L122*K122</f>
        <v>0</v>
      </c>
    </row>
    <row r="123" spans="1:13" ht="25.5" x14ac:dyDescent="0.25">
      <c r="A123" s="164">
        <f t="shared" ref="A123:A134" si="6">A122+1</f>
        <v>119</v>
      </c>
      <c r="B123" s="4" t="s">
        <v>99</v>
      </c>
      <c r="C123" s="4" t="s">
        <v>281</v>
      </c>
      <c r="D123" s="3" t="s">
        <v>284</v>
      </c>
      <c r="E123" s="34" t="s">
        <v>380</v>
      </c>
      <c r="F123" s="34" t="s">
        <v>382</v>
      </c>
      <c r="G123" s="5" t="s">
        <v>285</v>
      </c>
      <c r="H123" s="27" t="s">
        <v>45</v>
      </c>
      <c r="I123" s="27" t="s">
        <v>30</v>
      </c>
      <c r="J123" s="26">
        <v>56070902</v>
      </c>
      <c r="K123" s="116">
        <v>1600</v>
      </c>
      <c r="L123" s="148">
        <v>0</v>
      </c>
      <c r="M123" s="100">
        <f t="shared" si="5"/>
        <v>0</v>
      </c>
    </row>
    <row r="124" spans="1:13" ht="25.5" x14ac:dyDescent="0.25">
      <c r="A124" s="164">
        <f t="shared" si="6"/>
        <v>120</v>
      </c>
      <c r="B124" s="4" t="s">
        <v>99</v>
      </c>
      <c r="C124" s="4" t="s">
        <v>281</v>
      </c>
      <c r="D124" s="3" t="s">
        <v>286</v>
      </c>
      <c r="E124" s="34" t="s">
        <v>380</v>
      </c>
      <c r="F124" s="34" t="s">
        <v>382</v>
      </c>
      <c r="G124" s="5" t="s">
        <v>287</v>
      </c>
      <c r="H124" s="27" t="s">
        <v>45</v>
      </c>
      <c r="I124" s="27" t="s">
        <v>30</v>
      </c>
      <c r="J124" s="26">
        <v>56070905</v>
      </c>
      <c r="K124" s="116">
        <v>6900</v>
      </c>
      <c r="L124" s="148">
        <v>0</v>
      </c>
      <c r="M124" s="100">
        <f t="shared" si="5"/>
        <v>0</v>
      </c>
    </row>
    <row r="125" spans="1:13" ht="25.5" x14ac:dyDescent="0.25">
      <c r="A125" s="164">
        <f t="shared" si="6"/>
        <v>121</v>
      </c>
      <c r="B125" s="4" t="s">
        <v>93</v>
      </c>
      <c r="C125" s="4" t="s">
        <v>288</v>
      </c>
      <c r="D125" s="3" t="s">
        <v>289</v>
      </c>
      <c r="E125" s="34" t="s">
        <v>380</v>
      </c>
      <c r="F125" s="34" t="s">
        <v>382</v>
      </c>
      <c r="G125" s="5" t="s">
        <v>290</v>
      </c>
      <c r="H125" s="27" t="s">
        <v>77</v>
      </c>
      <c r="I125" s="27" t="s">
        <v>30</v>
      </c>
      <c r="J125" s="26">
        <v>88312570</v>
      </c>
      <c r="K125" s="116">
        <v>3800</v>
      </c>
      <c r="L125" s="148">
        <v>0</v>
      </c>
      <c r="M125" s="100">
        <f t="shared" si="5"/>
        <v>0</v>
      </c>
    </row>
    <row r="126" spans="1:13" ht="25.5" x14ac:dyDescent="0.25">
      <c r="A126" s="164">
        <f t="shared" si="6"/>
        <v>122</v>
      </c>
      <c r="B126" s="4" t="s">
        <v>93</v>
      </c>
      <c r="C126" s="4" t="s">
        <v>281</v>
      </c>
      <c r="D126" s="3" t="s">
        <v>291</v>
      </c>
      <c r="E126" s="34" t="s">
        <v>380</v>
      </c>
      <c r="F126" s="34" t="s">
        <v>382</v>
      </c>
      <c r="G126" s="5" t="s">
        <v>292</v>
      </c>
      <c r="H126" s="27" t="s">
        <v>77</v>
      </c>
      <c r="I126" s="27" t="s">
        <v>30</v>
      </c>
      <c r="J126" s="26">
        <v>63028708</v>
      </c>
      <c r="K126" s="116">
        <v>500</v>
      </c>
      <c r="L126" s="148">
        <v>0</v>
      </c>
      <c r="M126" s="100">
        <f t="shared" si="5"/>
        <v>0</v>
      </c>
    </row>
    <row r="127" spans="1:13" ht="25.5" x14ac:dyDescent="0.25">
      <c r="A127" s="164">
        <f t="shared" si="6"/>
        <v>123</v>
      </c>
      <c r="B127" s="4" t="s">
        <v>93</v>
      </c>
      <c r="C127" s="4" t="s">
        <v>293</v>
      </c>
      <c r="D127" s="3" t="s">
        <v>294</v>
      </c>
      <c r="E127" s="34" t="s">
        <v>380</v>
      </c>
      <c r="F127" s="34" t="s">
        <v>382</v>
      </c>
      <c r="G127" s="5" t="s">
        <v>295</v>
      </c>
      <c r="H127" s="27" t="s">
        <v>16</v>
      </c>
      <c r="I127" s="27" t="s">
        <v>30</v>
      </c>
      <c r="J127" s="26">
        <v>27998132</v>
      </c>
      <c r="K127" s="116">
        <v>100</v>
      </c>
      <c r="L127" s="148">
        <v>0</v>
      </c>
      <c r="M127" s="100">
        <f t="shared" si="5"/>
        <v>0</v>
      </c>
    </row>
    <row r="128" spans="1:13" ht="25.5" x14ac:dyDescent="0.25">
      <c r="A128" s="164">
        <f t="shared" si="6"/>
        <v>124</v>
      </c>
      <c r="B128" s="4" t="s">
        <v>93</v>
      </c>
      <c r="C128" s="4" t="s">
        <v>296</v>
      </c>
      <c r="D128" s="3" t="s">
        <v>294</v>
      </c>
      <c r="E128" s="34" t="s">
        <v>380</v>
      </c>
      <c r="F128" s="34" t="s">
        <v>382</v>
      </c>
      <c r="G128" s="5" t="s">
        <v>297</v>
      </c>
      <c r="H128" s="27" t="s">
        <v>88</v>
      </c>
      <c r="I128" s="27" t="s">
        <v>298</v>
      </c>
      <c r="J128" s="26">
        <v>28526127</v>
      </c>
      <c r="K128" s="116">
        <v>50</v>
      </c>
      <c r="L128" s="148">
        <v>0</v>
      </c>
      <c r="M128" s="100">
        <f t="shared" si="5"/>
        <v>0</v>
      </c>
    </row>
    <row r="129" spans="1:13" ht="25.5" x14ac:dyDescent="0.25">
      <c r="A129" s="164">
        <f t="shared" si="6"/>
        <v>125</v>
      </c>
      <c r="B129" s="45" t="s">
        <v>171</v>
      </c>
      <c r="C129" s="45" t="s">
        <v>299</v>
      </c>
      <c r="D129" s="21" t="s">
        <v>294</v>
      </c>
      <c r="E129" s="15" t="s">
        <v>380</v>
      </c>
      <c r="F129" s="15" t="s">
        <v>382</v>
      </c>
      <c r="G129" s="46" t="s">
        <v>300</v>
      </c>
      <c r="H129" s="23" t="s">
        <v>20</v>
      </c>
      <c r="I129" s="23" t="s">
        <v>30</v>
      </c>
      <c r="J129" s="24">
        <v>63665007</v>
      </c>
      <c r="K129" s="117">
        <v>6500</v>
      </c>
      <c r="L129" s="92">
        <v>0</v>
      </c>
      <c r="M129" s="101">
        <f t="shared" si="5"/>
        <v>0</v>
      </c>
    </row>
    <row r="130" spans="1:13" ht="25.5" x14ac:dyDescent="0.25">
      <c r="A130" s="164">
        <f t="shared" si="6"/>
        <v>126</v>
      </c>
      <c r="B130" s="67" t="s">
        <v>304</v>
      </c>
      <c r="C130" s="67" t="s">
        <v>305</v>
      </c>
      <c r="D130" s="1" t="s">
        <v>306</v>
      </c>
      <c r="E130" s="34" t="s">
        <v>380</v>
      </c>
      <c r="F130" s="34" t="s">
        <v>382</v>
      </c>
      <c r="G130" s="68" t="s">
        <v>307</v>
      </c>
      <c r="H130" s="2" t="s">
        <v>77</v>
      </c>
      <c r="I130" s="2" t="s">
        <v>30</v>
      </c>
      <c r="J130" s="12">
        <v>8726051</v>
      </c>
      <c r="K130" s="113">
        <v>300</v>
      </c>
      <c r="L130" s="148">
        <v>0</v>
      </c>
      <c r="M130" s="100">
        <f t="shared" si="5"/>
        <v>0</v>
      </c>
    </row>
    <row r="131" spans="1:13" ht="25.5" x14ac:dyDescent="0.25">
      <c r="A131" s="164">
        <f t="shared" si="6"/>
        <v>127</v>
      </c>
      <c r="B131" s="45" t="s">
        <v>236</v>
      </c>
      <c r="C131" s="45" t="s">
        <v>308</v>
      </c>
      <c r="D131" s="21" t="s">
        <v>289</v>
      </c>
      <c r="E131" s="15" t="s">
        <v>380</v>
      </c>
      <c r="F131" s="15" t="s">
        <v>382</v>
      </c>
      <c r="G131" s="46" t="s">
        <v>309</v>
      </c>
      <c r="H131" s="21">
        <v>22</v>
      </c>
      <c r="I131" s="21" t="s">
        <v>30</v>
      </c>
      <c r="J131" s="24">
        <v>56070677</v>
      </c>
      <c r="K131" s="117">
        <v>5000</v>
      </c>
      <c r="L131" s="92">
        <v>0</v>
      </c>
      <c r="M131" s="101">
        <f t="shared" si="5"/>
        <v>0</v>
      </c>
    </row>
    <row r="132" spans="1:13" ht="25.5" x14ac:dyDescent="0.25">
      <c r="A132" s="164">
        <f t="shared" si="6"/>
        <v>128</v>
      </c>
      <c r="B132" s="4" t="s">
        <v>241</v>
      </c>
      <c r="C132" s="4" t="s">
        <v>310</v>
      </c>
      <c r="D132" s="3" t="s">
        <v>294</v>
      </c>
      <c r="E132" s="34" t="s">
        <v>380</v>
      </c>
      <c r="F132" s="34" t="s">
        <v>382</v>
      </c>
      <c r="G132" s="5" t="s">
        <v>311</v>
      </c>
      <c r="H132" s="3">
        <v>3</v>
      </c>
      <c r="I132" s="3" t="s">
        <v>30</v>
      </c>
      <c r="J132" s="26">
        <v>60948658</v>
      </c>
      <c r="K132" s="116">
        <v>200</v>
      </c>
      <c r="L132" s="148">
        <v>0</v>
      </c>
      <c r="M132" s="100">
        <f t="shared" si="5"/>
        <v>0</v>
      </c>
    </row>
    <row r="133" spans="1:13" ht="25.5" x14ac:dyDescent="0.25">
      <c r="A133" s="164">
        <f t="shared" si="6"/>
        <v>129</v>
      </c>
      <c r="B133" s="47" t="s">
        <v>62</v>
      </c>
      <c r="C133" s="47" t="s">
        <v>312</v>
      </c>
      <c r="D133" s="18" t="s">
        <v>313</v>
      </c>
      <c r="E133" s="15" t="s">
        <v>380</v>
      </c>
      <c r="F133" s="15" t="s">
        <v>382</v>
      </c>
      <c r="G133" s="48" t="s">
        <v>314</v>
      </c>
      <c r="H133" s="19" t="s">
        <v>36</v>
      </c>
      <c r="I133" s="19" t="s">
        <v>30</v>
      </c>
      <c r="J133" s="20">
        <v>90736816</v>
      </c>
      <c r="K133" s="118">
        <v>6400</v>
      </c>
      <c r="L133" s="92">
        <v>0</v>
      </c>
      <c r="M133" s="101">
        <f t="shared" si="5"/>
        <v>0</v>
      </c>
    </row>
    <row r="134" spans="1:13" ht="26.25" thickBot="1" x14ac:dyDescent="0.3">
      <c r="A134" s="165">
        <f t="shared" si="6"/>
        <v>130</v>
      </c>
      <c r="B134" s="86" t="s">
        <v>93</v>
      </c>
      <c r="C134" s="86" t="s">
        <v>315</v>
      </c>
      <c r="D134" s="32" t="s">
        <v>316</v>
      </c>
      <c r="E134" s="74" t="s">
        <v>380</v>
      </c>
      <c r="F134" s="74" t="s">
        <v>382</v>
      </c>
      <c r="G134" s="88" t="s">
        <v>317</v>
      </c>
      <c r="H134" s="37" t="s">
        <v>318</v>
      </c>
      <c r="I134" s="76" t="s">
        <v>319</v>
      </c>
      <c r="J134" s="33">
        <v>51161339</v>
      </c>
      <c r="K134" s="119">
        <v>18300</v>
      </c>
      <c r="L134" s="148">
        <v>0</v>
      </c>
      <c r="M134" s="102">
        <f t="shared" si="5"/>
        <v>0</v>
      </c>
    </row>
    <row r="135" spans="1:13" ht="45.6" customHeight="1" thickBot="1" x14ac:dyDescent="0.3">
      <c r="A135" s="185" t="s">
        <v>383</v>
      </c>
      <c r="B135" s="186"/>
      <c r="C135" s="186"/>
      <c r="D135" s="186"/>
      <c r="E135" s="186"/>
      <c r="F135" s="186"/>
      <c r="G135" s="186"/>
      <c r="H135" s="186"/>
      <c r="I135" s="186"/>
      <c r="J135" s="186"/>
      <c r="K135" s="186"/>
      <c r="L135" s="186"/>
      <c r="M135" s="187"/>
    </row>
    <row r="136" spans="1:13" ht="25.5" x14ac:dyDescent="0.25">
      <c r="A136" s="163">
        <v>131</v>
      </c>
      <c r="B136" s="84" t="s">
        <v>93</v>
      </c>
      <c r="C136" s="84" t="s">
        <v>315</v>
      </c>
      <c r="D136" s="15" t="s">
        <v>320</v>
      </c>
      <c r="E136" s="15" t="s">
        <v>380</v>
      </c>
      <c r="F136" s="15" t="s">
        <v>382</v>
      </c>
      <c r="G136" s="85" t="s">
        <v>321</v>
      </c>
      <c r="H136" s="16" t="s">
        <v>322</v>
      </c>
      <c r="I136" s="43" t="s">
        <v>319</v>
      </c>
      <c r="J136" s="17">
        <v>51161115</v>
      </c>
      <c r="K136" s="112">
        <v>3000</v>
      </c>
      <c r="L136" s="35">
        <v>0</v>
      </c>
      <c r="M136" s="36">
        <f>L136*K136</f>
        <v>0</v>
      </c>
    </row>
    <row r="137" spans="1:13" ht="25.5" x14ac:dyDescent="0.25">
      <c r="A137" s="164">
        <f>A136+1</f>
        <v>132</v>
      </c>
      <c r="B137" s="77" t="s">
        <v>93</v>
      </c>
      <c r="C137" s="77" t="s">
        <v>315</v>
      </c>
      <c r="D137" s="89" t="s">
        <v>323</v>
      </c>
      <c r="E137" s="34" t="s">
        <v>380</v>
      </c>
      <c r="F137" s="34" t="s">
        <v>382</v>
      </c>
      <c r="G137" s="90" t="s">
        <v>324</v>
      </c>
      <c r="H137" s="2" t="s">
        <v>24</v>
      </c>
      <c r="I137" s="27" t="s">
        <v>30</v>
      </c>
      <c r="J137" s="91">
        <v>80935239</v>
      </c>
      <c r="K137" s="113">
        <v>1100</v>
      </c>
      <c r="L137" s="38">
        <v>0</v>
      </c>
      <c r="M137" s="39">
        <f t="shared" ref="M137:M138" si="7">L137*K137</f>
        <v>0</v>
      </c>
    </row>
    <row r="138" spans="1:13" ht="26.25" thickBot="1" x14ac:dyDescent="0.3">
      <c r="A138" s="164">
        <f>A137+1</f>
        <v>133</v>
      </c>
      <c r="B138" s="49" t="s">
        <v>93</v>
      </c>
      <c r="C138" s="49" t="s">
        <v>315</v>
      </c>
      <c r="D138" s="50" t="s">
        <v>325</v>
      </c>
      <c r="E138" s="15" t="s">
        <v>380</v>
      </c>
      <c r="F138" s="15" t="s">
        <v>382</v>
      </c>
      <c r="G138" s="51" t="s">
        <v>326</v>
      </c>
      <c r="H138" s="52" t="s">
        <v>20</v>
      </c>
      <c r="I138" s="53" t="s">
        <v>30</v>
      </c>
      <c r="J138" s="54">
        <v>7939740</v>
      </c>
      <c r="K138" s="114">
        <v>1200</v>
      </c>
      <c r="L138" s="35">
        <v>0</v>
      </c>
      <c r="M138" s="36">
        <f t="shared" si="7"/>
        <v>0</v>
      </c>
    </row>
    <row r="139" spans="1:13" ht="15.75" thickBot="1" x14ac:dyDescent="0.3">
      <c r="A139" s="179" t="s">
        <v>342</v>
      </c>
      <c r="B139" s="180"/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  <c r="M139" s="181"/>
    </row>
    <row r="140" spans="1:13" ht="25.5" x14ac:dyDescent="0.25">
      <c r="A140" s="163">
        <f>134</f>
        <v>134</v>
      </c>
      <c r="B140" s="13" t="s">
        <v>171</v>
      </c>
      <c r="C140" s="14" t="s">
        <v>327</v>
      </c>
      <c r="D140" s="6" t="s">
        <v>294</v>
      </c>
      <c r="E140" s="34" t="s">
        <v>380</v>
      </c>
      <c r="F140" s="34" t="s">
        <v>382</v>
      </c>
      <c r="G140" s="7" t="s">
        <v>328</v>
      </c>
      <c r="H140" s="6">
        <v>17</v>
      </c>
      <c r="I140" s="6" t="s">
        <v>30</v>
      </c>
      <c r="J140" s="6">
        <v>56070955</v>
      </c>
      <c r="K140" s="107">
        <v>12000</v>
      </c>
      <c r="L140" s="38">
        <v>0</v>
      </c>
      <c r="M140" s="103">
        <f>L140*K140</f>
        <v>0</v>
      </c>
    </row>
    <row r="141" spans="1:13" ht="25.5" x14ac:dyDescent="0.25">
      <c r="A141" s="164">
        <f>A140+1</f>
        <v>135</v>
      </c>
      <c r="B141" s="45" t="s">
        <v>181</v>
      </c>
      <c r="C141" s="45" t="s">
        <v>329</v>
      </c>
      <c r="D141" s="21" t="s">
        <v>289</v>
      </c>
      <c r="E141" s="15" t="s">
        <v>380</v>
      </c>
      <c r="F141" s="15" t="s">
        <v>382</v>
      </c>
      <c r="G141" s="46" t="s">
        <v>330</v>
      </c>
      <c r="H141" s="23" t="s">
        <v>113</v>
      </c>
      <c r="I141" s="23" t="s">
        <v>30</v>
      </c>
      <c r="J141" s="21">
        <v>47935417</v>
      </c>
      <c r="K141" s="108">
        <v>1200</v>
      </c>
      <c r="L141" s="35">
        <v>0</v>
      </c>
      <c r="M141" s="99">
        <f t="shared" ref="M141:M144" si="8">L141*K141</f>
        <v>0</v>
      </c>
    </row>
    <row r="142" spans="1:13" ht="25.5" x14ac:dyDescent="0.25">
      <c r="A142" s="164">
        <f t="shared" ref="A142:A144" si="9">A141+1</f>
        <v>136</v>
      </c>
      <c r="B142" s="45" t="s">
        <v>181</v>
      </c>
      <c r="C142" s="45" t="s">
        <v>331</v>
      </c>
      <c r="D142" s="21" t="s">
        <v>332</v>
      </c>
      <c r="E142" s="15" t="s">
        <v>380</v>
      </c>
      <c r="F142" s="15" t="s">
        <v>382</v>
      </c>
      <c r="G142" s="46" t="s">
        <v>333</v>
      </c>
      <c r="H142" s="23" t="s">
        <v>77</v>
      </c>
      <c r="I142" s="23" t="s">
        <v>30</v>
      </c>
      <c r="J142" s="21">
        <v>83218374</v>
      </c>
      <c r="K142" s="108">
        <v>50</v>
      </c>
      <c r="L142" s="35">
        <v>0</v>
      </c>
      <c r="M142" s="99">
        <f t="shared" si="8"/>
        <v>0</v>
      </c>
    </row>
    <row r="143" spans="1:13" ht="25.5" x14ac:dyDescent="0.25">
      <c r="A143" s="165">
        <f t="shared" si="9"/>
        <v>137</v>
      </c>
      <c r="B143" s="4" t="s">
        <v>226</v>
      </c>
      <c r="C143" s="4" t="s">
        <v>334</v>
      </c>
      <c r="D143" s="3" t="s">
        <v>289</v>
      </c>
      <c r="E143" s="1" t="s">
        <v>380</v>
      </c>
      <c r="F143" s="1" t="s">
        <v>382</v>
      </c>
      <c r="G143" s="5" t="s">
        <v>335</v>
      </c>
      <c r="H143" s="3">
        <v>11</v>
      </c>
      <c r="I143" s="3" t="s">
        <v>30</v>
      </c>
      <c r="J143" s="3">
        <v>46023508</v>
      </c>
      <c r="K143" s="109">
        <v>4400</v>
      </c>
      <c r="L143" s="38">
        <v>0</v>
      </c>
      <c r="M143" s="103">
        <f t="shared" si="8"/>
        <v>0</v>
      </c>
    </row>
    <row r="144" spans="1:13" ht="26.25" thickBot="1" x14ac:dyDescent="0.3">
      <c r="A144" s="165">
        <f t="shared" si="9"/>
        <v>138</v>
      </c>
      <c r="B144" s="72" t="s">
        <v>226</v>
      </c>
      <c r="C144" s="72" t="s">
        <v>301</v>
      </c>
      <c r="D144" s="73" t="s">
        <v>302</v>
      </c>
      <c r="E144" s="32" t="s">
        <v>380</v>
      </c>
      <c r="F144" s="32" t="s">
        <v>382</v>
      </c>
      <c r="G144" s="75" t="s">
        <v>303</v>
      </c>
      <c r="H144" s="76" t="s">
        <v>19</v>
      </c>
      <c r="I144" s="76" t="s">
        <v>30</v>
      </c>
      <c r="J144" s="73">
        <v>63696797</v>
      </c>
      <c r="K144" s="110">
        <v>4200</v>
      </c>
      <c r="L144" s="38">
        <v>0</v>
      </c>
      <c r="M144" s="103">
        <f t="shared" si="8"/>
        <v>0</v>
      </c>
    </row>
    <row r="145" spans="1:13" ht="43.15" customHeight="1" thickBot="1" x14ac:dyDescent="0.3">
      <c r="A145" s="182" t="s">
        <v>371</v>
      </c>
      <c r="B145" s="183"/>
      <c r="C145" s="183"/>
      <c r="D145" s="183"/>
      <c r="E145" s="183"/>
      <c r="F145" s="183"/>
      <c r="G145" s="183"/>
      <c r="H145" s="183"/>
      <c r="I145" s="183"/>
      <c r="J145" s="183"/>
      <c r="K145" s="183"/>
      <c r="L145" s="183"/>
      <c r="M145" s="184"/>
    </row>
    <row r="146" spans="1:13" ht="26.25" thickBot="1" x14ac:dyDescent="0.3">
      <c r="A146" s="166">
        <f>139</f>
        <v>139</v>
      </c>
      <c r="B146" s="95" t="s">
        <v>93</v>
      </c>
      <c r="C146" s="96" t="s">
        <v>336</v>
      </c>
      <c r="D146" s="69" t="s">
        <v>337</v>
      </c>
      <c r="E146" s="97" t="s">
        <v>380</v>
      </c>
      <c r="F146" s="97" t="s">
        <v>384</v>
      </c>
      <c r="G146" s="70" t="s">
        <v>338</v>
      </c>
      <c r="H146" s="71" t="s">
        <v>20</v>
      </c>
      <c r="I146" s="71" t="s">
        <v>30</v>
      </c>
      <c r="J146" s="69">
        <v>70030347</v>
      </c>
      <c r="K146" s="111">
        <v>7000</v>
      </c>
      <c r="L146" s="98">
        <v>0</v>
      </c>
      <c r="M146" s="104">
        <f>L146*K146</f>
        <v>0</v>
      </c>
    </row>
    <row r="147" spans="1:13" x14ac:dyDescent="0.25">
      <c r="A147" s="8"/>
      <c r="B147" s="9"/>
      <c r="C147" s="9"/>
      <c r="D147" s="10"/>
      <c r="E147" s="10"/>
      <c r="F147" s="10"/>
      <c r="G147" s="11"/>
      <c r="H147" s="10"/>
      <c r="I147" s="10"/>
      <c r="J147" s="10"/>
      <c r="K147" s="10"/>
      <c r="L147" s="10"/>
      <c r="M147" s="10"/>
    </row>
    <row r="148" spans="1:13" ht="15.75" thickBot="1" x14ac:dyDescent="0.3">
      <c r="A148" s="8"/>
      <c r="B148" s="9"/>
      <c r="C148" s="9"/>
      <c r="D148" s="10"/>
      <c r="E148" s="10"/>
      <c r="F148" s="10"/>
      <c r="G148" s="11"/>
      <c r="H148" s="10"/>
      <c r="I148" s="10"/>
      <c r="J148" s="10"/>
      <c r="K148" s="10"/>
      <c r="L148" s="10"/>
      <c r="M148" s="10"/>
    </row>
    <row r="149" spans="1:13" ht="39" customHeight="1" x14ac:dyDescent="0.25">
      <c r="A149" s="8"/>
      <c r="B149" s="9"/>
      <c r="C149" s="9"/>
      <c r="D149" s="10"/>
      <c r="E149" s="10"/>
      <c r="F149" s="10"/>
      <c r="G149" s="191" t="s">
        <v>394</v>
      </c>
      <c r="H149" s="192"/>
      <c r="I149" s="192"/>
      <c r="J149" s="192"/>
      <c r="K149" s="151">
        <f>SUM(K4:K119,K121:K134,K136:K138,K140:K144,K146)</f>
        <v>708500</v>
      </c>
      <c r="L149" s="152" t="s">
        <v>343</v>
      </c>
      <c r="M149" s="10"/>
    </row>
    <row r="150" spans="1:13" ht="39" customHeight="1" x14ac:dyDescent="0.25">
      <c r="A150" s="8"/>
      <c r="B150" s="9"/>
      <c r="C150" s="9"/>
      <c r="D150" s="10"/>
      <c r="E150" s="10"/>
      <c r="F150" s="10"/>
      <c r="G150" s="170" t="s">
        <v>393</v>
      </c>
      <c r="H150" s="171"/>
      <c r="I150" s="171"/>
      <c r="J150" s="171"/>
      <c r="K150" s="135">
        <v>0</v>
      </c>
      <c r="L150" s="132" t="s">
        <v>344</v>
      </c>
      <c r="M150" s="10"/>
    </row>
    <row r="151" spans="1:13" ht="21.75" customHeight="1" x14ac:dyDescent="0.25">
      <c r="A151" s="8"/>
      <c r="B151" s="9"/>
      <c r="C151" s="9"/>
      <c r="D151" s="10"/>
      <c r="E151" s="10"/>
      <c r="F151" s="10"/>
      <c r="G151" s="170" t="s">
        <v>395</v>
      </c>
      <c r="H151" s="171"/>
      <c r="I151" s="171"/>
      <c r="J151" s="171"/>
      <c r="K151" s="135">
        <f>K150*K149</f>
        <v>0</v>
      </c>
      <c r="L151" s="132" t="s">
        <v>344</v>
      </c>
      <c r="M151" s="10"/>
    </row>
    <row r="152" spans="1:13" ht="30" customHeight="1" thickBot="1" x14ac:dyDescent="0.3">
      <c r="A152" s="8"/>
      <c r="B152" s="9"/>
      <c r="C152" s="9"/>
      <c r="D152" s="10"/>
      <c r="E152" s="10"/>
      <c r="F152" s="10"/>
      <c r="G152" s="172" t="s">
        <v>396</v>
      </c>
      <c r="H152" s="173"/>
      <c r="I152" s="173"/>
      <c r="J152" s="173"/>
      <c r="K152" s="136">
        <f>K151*1.23</f>
        <v>0</v>
      </c>
      <c r="L152" s="133" t="s">
        <v>344</v>
      </c>
      <c r="M152" s="10"/>
    </row>
    <row r="153" spans="1:13" ht="15.75" thickBot="1" x14ac:dyDescent="0.3">
      <c r="A153" s="8"/>
      <c r="B153" s="9"/>
      <c r="C153" s="9"/>
      <c r="D153" s="10"/>
      <c r="E153" s="10"/>
      <c r="F153" s="10"/>
      <c r="G153" s="11"/>
      <c r="H153" s="10"/>
      <c r="I153" s="10"/>
      <c r="J153" s="10"/>
      <c r="K153" s="10"/>
      <c r="L153" s="10"/>
      <c r="M153" s="10"/>
    </row>
    <row r="154" spans="1:13" ht="15.75" thickBot="1" x14ac:dyDescent="0.3">
      <c r="A154" s="179" t="s">
        <v>345</v>
      </c>
      <c r="B154" s="180"/>
      <c r="C154" s="180"/>
      <c r="D154" s="180"/>
      <c r="E154" s="180"/>
      <c r="F154" s="180"/>
      <c r="G154" s="180"/>
      <c r="H154" s="180"/>
      <c r="I154" s="180"/>
      <c r="J154" s="180"/>
      <c r="K154" s="180"/>
      <c r="L154" s="180"/>
      <c r="M154" s="181"/>
    </row>
    <row r="155" spans="1:13" ht="26.25" thickBot="1" x14ac:dyDescent="0.3">
      <c r="A155" s="166">
        <v>141</v>
      </c>
      <c r="B155" s="55" t="s">
        <v>93</v>
      </c>
      <c r="C155" s="55" t="s">
        <v>346</v>
      </c>
      <c r="D155" s="56" t="s">
        <v>347</v>
      </c>
      <c r="E155" s="56" t="s">
        <v>380</v>
      </c>
      <c r="F155" s="56" t="s">
        <v>388</v>
      </c>
      <c r="G155" s="57" t="s">
        <v>348</v>
      </c>
      <c r="H155" s="56">
        <v>56</v>
      </c>
      <c r="I155" s="56" t="s">
        <v>349</v>
      </c>
      <c r="J155" s="56">
        <v>9353030</v>
      </c>
      <c r="K155" s="106">
        <v>50000</v>
      </c>
      <c r="L155" s="94">
        <v>0.5</v>
      </c>
      <c r="M155" s="121">
        <f>L155*K155</f>
        <v>25000</v>
      </c>
    </row>
    <row r="156" spans="1:13" ht="15.75" thickBot="1" x14ac:dyDescent="0.3">
      <c r="A156" s="8"/>
      <c r="B156" s="9"/>
      <c r="C156" s="9"/>
      <c r="D156" s="10"/>
      <c r="E156" s="10"/>
      <c r="F156" s="10"/>
      <c r="G156" s="11"/>
      <c r="H156" s="10"/>
      <c r="I156" s="10"/>
      <c r="J156" s="10"/>
      <c r="K156" s="10"/>
      <c r="L156" s="10"/>
      <c r="M156" s="10"/>
    </row>
    <row r="157" spans="1:13" ht="24" customHeight="1" x14ac:dyDescent="0.25">
      <c r="A157" s="8"/>
      <c r="B157" s="9"/>
      <c r="C157" s="9"/>
      <c r="D157" s="10"/>
      <c r="E157" s="10"/>
      <c r="F157" s="10"/>
      <c r="G157" s="177" t="s">
        <v>399</v>
      </c>
      <c r="H157" s="178"/>
      <c r="I157" s="178"/>
      <c r="J157" s="178"/>
      <c r="K157" s="134">
        <f>K155</f>
        <v>50000</v>
      </c>
      <c r="L157" s="131" t="s">
        <v>343</v>
      </c>
      <c r="M157" s="10"/>
    </row>
    <row r="158" spans="1:13" ht="24" customHeight="1" x14ac:dyDescent="0.25">
      <c r="A158" s="8"/>
      <c r="B158" s="9"/>
      <c r="C158" s="9"/>
      <c r="D158" s="10"/>
      <c r="E158" s="10"/>
      <c r="F158" s="10"/>
      <c r="G158" s="170" t="s">
        <v>393</v>
      </c>
      <c r="H158" s="171"/>
      <c r="I158" s="171"/>
      <c r="J158" s="171"/>
      <c r="K158" s="149">
        <f>0</f>
        <v>0</v>
      </c>
      <c r="L158" s="132" t="s">
        <v>344</v>
      </c>
      <c r="M158" s="10"/>
    </row>
    <row r="159" spans="1:13" ht="33.75" customHeight="1" x14ac:dyDescent="0.25">
      <c r="A159" s="8"/>
      <c r="B159" s="9"/>
      <c r="C159" s="9"/>
      <c r="D159" s="10"/>
      <c r="E159" s="10"/>
      <c r="F159" s="10"/>
      <c r="G159" s="170" t="s">
        <v>397</v>
      </c>
      <c r="H159" s="171"/>
      <c r="I159" s="171"/>
      <c r="J159" s="171"/>
      <c r="K159" s="135">
        <f>K158*K157</f>
        <v>0</v>
      </c>
      <c r="L159" s="132" t="s">
        <v>344</v>
      </c>
      <c r="M159" s="10"/>
    </row>
    <row r="160" spans="1:13" ht="29.25" customHeight="1" thickBot="1" x14ac:dyDescent="0.3">
      <c r="A160" s="8"/>
      <c r="B160" s="9"/>
      <c r="C160" s="9"/>
      <c r="D160" s="10"/>
      <c r="E160" s="10"/>
      <c r="F160" s="10"/>
      <c r="G160" s="172" t="s">
        <v>398</v>
      </c>
      <c r="H160" s="173"/>
      <c r="I160" s="173"/>
      <c r="J160" s="173"/>
      <c r="K160" s="136">
        <f>K159*1.23</f>
        <v>0</v>
      </c>
      <c r="L160" s="133" t="s">
        <v>344</v>
      </c>
      <c r="M160" s="10"/>
    </row>
    <row r="161" spans="1:13" ht="15.75" thickBot="1" x14ac:dyDescent="0.3">
      <c r="A161" s="8"/>
      <c r="B161" s="9"/>
      <c r="C161" s="9"/>
      <c r="D161" s="10"/>
      <c r="E161" s="10"/>
      <c r="F161" s="10"/>
      <c r="G161" s="11"/>
      <c r="H161" s="10"/>
      <c r="I161" s="10"/>
      <c r="J161" s="10"/>
      <c r="K161" s="10"/>
      <c r="L161" s="10"/>
      <c r="M161" s="10"/>
    </row>
    <row r="162" spans="1:13" ht="39" thickBot="1" x14ac:dyDescent="0.3">
      <c r="A162" s="167">
        <v>142</v>
      </c>
      <c r="B162" s="78" t="s">
        <v>226</v>
      </c>
      <c r="C162" s="78" t="s">
        <v>350</v>
      </c>
      <c r="D162" s="79" t="s">
        <v>351</v>
      </c>
      <c r="E162" s="79" t="s">
        <v>380</v>
      </c>
      <c r="F162" s="79" t="s">
        <v>389</v>
      </c>
      <c r="G162" s="80" t="s">
        <v>352</v>
      </c>
      <c r="H162" s="79">
        <v>27</v>
      </c>
      <c r="I162" s="81" t="s">
        <v>30</v>
      </c>
      <c r="J162" s="82">
        <v>56121204</v>
      </c>
      <c r="K162" s="141">
        <v>115000</v>
      </c>
      <c r="L162" s="127">
        <v>0.5</v>
      </c>
      <c r="M162" s="122">
        <f>L162*K162</f>
        <v>57500</v>
      </c>
    </row>
    <row r="163" spans="1:13" ht="51" customHeight="1" thickBot="1" x14ac:dyDescent="0.3">
      <c r="A163" s="174" t="s">
        <v>385</v>
      </c>
      <c r="B163" s="175"/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6"/>
    </row>
    <row r="164" spans="1:13" ht="39" thickBot="1" x14ac:dyDescent="0.3">
      <c r="A164" s="166">
        <v>143</v>
      </c>
      <c r="B164" s="55" t="s">
        <v>215</v>
      </c>
      <c r="C164" s="55" t="s">
        <v>350</v>
      </c>
      <c r="D164" s="56" t="s">
        <v>353</v>
      </c>
      <c r="E164" s="56" t="s">
        <v>380</v>
      </c>
      <c r="F164" s="56" t="s">
        <v>389</v>
      </c>
      <c r="G164" s="57" t="s">
        <v>354</v>
      </c>
      <c r="H164" s="56">
        <v>27</v>
      </c>
      <c r="I164" s="83" t="s">
        <v>30</v>
      </c>
      <c r="J164" s="58">
        <v>42204195</v>
      </c>
      <c r="K164" s="142">
        <v>15000</v>
      </c>
      <c r="L164" s="94">
        <v>0.5</v>
      </c>
      <c r="M164" s="123">
        <f>L164*K164</f>
        <v>7500</v>
      </c>
    </row>
    <row r="165" spans="1:13" ht="15.75" thickBot="1" x14ac:dyDescent="0.3">
      <c r="A165" s="8"/>
      <c r="B165" s="9"/>
      <c r="C165" s="9"/>
      <c r="D165" s="10"/>
      <c r="E165" s="10"/>
      <c r="F165" s="10"/>
      <c r="G165" s="11"/>
      <c r="H165" s="10"/>
      <c r="I165" s="10"/>
      <c r="J165" s="10"/>
      <c r="K165" s="10"/>
      <c r="L165" s="10"/>
      <c r="M165" s="10"/>
    </row>
    <row r="166" spans="1:13" ht="37.9" customHeight="1" x14ac:dyDescent="0.25">
      <c r="A166" s="8"/>
      <c r="B166" s="9"/>
      <c r="C166" s="9"/>
      <c r="D166" s="10"/>
      <c r="E166" s="10"/>
      <c r="F166" s="10"/>
      <c r="G166" s="177" t="s">
        <v>400</v>
      </c>
      <c r="H166" s="178"/>
      <c r="I166" s="178"/>
      <c r="J166" s="178"/>
      <c r="K166" s="137">
        <f>K164+K162</f>
        <v>130000</v>
      </c>
      <c r="L166" s="131" t="s">
        <v>343</v>
      </c>
      <c r="M166" s="10"/>
    </row>
    <row r="167" spans="1:13" ht="37.9" customHeight="1" x14ac:dyDescent="0.25">
      <c r="A167" s="8"/>
      <c r="B167" s="9"/>
      <c r="C167" s="9"/>
      <c r="D167" s="10"/>
      <c r="E167" s="10"/>
      <c r="F167" s="10"/>
      <c r="G167" s="170" t="s">
        <v>393</v>
      </c>
      <c r="H167" s="171"/>
      <c r="I167" s="171"/>
      <c r="J167" s="171"/>
      <c r="K167" s="153">
        <v>0</v>
      </c>
      <c r="L167" s="150" t="s">
        <v>344</v>
      </c>
      <c r="M167" s="10"/>
    </row>
    <row r="168" spans="1:13" ht="26.45" customHeight="1" x14ac:dyDescent="0.25">
      <c r="A168" s="8"/>
      <c r="B168" s="9"/>
      <c r="C168" s="9"/>
      <c r="D168" s="10"/>
      <c r="E168" s="10"/>
      <c r="F168" s="10"/>
      <c r="G168" s="170" t="s">
        <v>401</v>
      </c>
      <c r="H168" s="171"/>
      <c r="I168" s="171"/>
      <c r="J168" s="171"/>
      <c r="K168" s="138">
        <f>K167*K166</f>
        <v>0</v>
      </c>
      <c r="L168" s="132" t="s">
        <v>344</v>
      </c>
      <c r="M168" s="10"/>
    </row>
    <row r="169" spans="1:13" ht="27.75" customHeight="1" thickBot="1" x14ac:dyDescent="0.3">
      <c r="A169" s="8"/>
      <c r="B169" s="9"/>
      <c r="C169" s="9"/>
      <c r="D169" s="10"/>
      <c r="E169" s="10"/>
      <c r="F169" s="10"/>
      <c r="G169" s="172" t="s">
        <v>402</v>
      </c>
      <c r="H169" s="173"/>
      <c r="I169" s="173"/>
      <c r="J169" s="173"/>
      <c r="K169" s="139">
        <f>K168*1.23</f>
        <v>0</v>
      </c>
      <c r="L169" s="133" t="s">
        <v>344</v>
      </c>
      <c r="M169" s="10"/>
    </row>
    <row r="170" spans="1:13" ht="25.5" customHeight="1" thickBot="1" x14ac:dyDescent="0.3">
      <c r="A170" s="8"/>
      <c r="B170" s="9"/>
      <c r="C170" s="9"/>
      <c r="D170" s="10"/>
      <c r="E170" s="10"/>
      <c r="F170" s="10"/>
      <c r="G170" s="11"/>
      <c r="H170" s="10"/>
      <c r="I170" s="10"/>
      <c r="J170" s="10"/>
      <c r="K170" s="10"/>
      <c r="L170" s="10"/>
      <c r="M170" s="10"/>
    </row>
    <row r="171" spans="1:13" ht="38.25" x14ac:dyDescent="0.25">
      <c r="A171" s="168">
        <v>144</v>
      </c>
      <c r="B171" s="59" t="s">
        <v>181</v>
      </c>
      <c r="C171" s="66" t="s">
        <v>355</v>
      </c>
      <c r="D171" s="60" t="s">
        <v>356</v>
      </c>
      <c r="E171" s="60" t="s">
        <v>380</v>
      </c>
      <c r="F171" s="154" t="s">
        <v>391</v>
      </c>
      <c r="G171" s="61" t="s">
        <v>357</v>
      </c>
      <c r="H171" s="60">
        <v>27</v>
      </c>
      <c r="I171" s="62" t="s">
        <v>30</v>
      </c>
      <c r="J171" s="60">
        <v>56121436</v>
      </c>
      <c r="K171" s="143">
        <v>36000</v>
      </c>
      <c r="L171" s="93">
        <v>0.5</v>
      </c>
      <c r="M171" s="124">
        <f>L171*K171</f>
        <v>18000</v>
      </c>
    </row>
    <row r="172" spans="1:13" ht="51.75" thickBot="1" x14ac:dyDescent="0.3">
      <c r="A172" s="165">
        <v>145</v>
      </c>
      <c r="B172" s="86" t="s">
        <v>51</v>
      </c>
      <c r="C172" s="87" t="s">
        <v>358</v>
      </c>
      <c r="D172" s="32" t="s">
        <v>359</v>
      </c>
      <c r="E172" s="32" t="s">
        <v>380</v>
      </c>
      <c r="F172" s="140" t="s">
        <v>391</v>
      </c>
      <c r="G172" s="88" t="s">
        <v>360</v>
      </c>
      <c r="H172" s="32">
        <v>110</v>
      </c>
      <c r="I172" s="37" t="s">
        <v>319</v>
      </c>
      <c r="J172" s="32">
        <v>51161131</v>
      </c>
      <c r="K172" s="144">
        <v>123000</v>
      </c>
      <c r="L172" s="129">
        <v>0.5</v>
      </c>
      <c r="M172" s="130">
        <f>L172*K172</f>
        <v>61500</v>
      </c>
    </row>
    <row r="173" spans="1:13" ht="51.75" customHeight="1" thickBot="1" x14ac:dyDescent="0.3">
      <c r="A173" s="174" t="s">
        <v>386</v>
      </c>
      <c r="B173" s="175"/>
      <c r="C173" s="175"/>
      <c r="D173" s="175"/>
      <c r="E173" s="175"/>
      <c r="F173" s="175"/>
      <c r="G173" s="175"/>
      <c r="H173" s="175"/>
      <c r="I173" s="175"/>
      <c r="J173" s="175"/>
      <c r="K173" s="175"/>
      <c r="L173" s="175"/>
      <c r="M173" s="176"/>
    </row>
    <row r="174" spans="1:13" ht="27" customHeight="1" thickBot="1" x14ac:dyDescent="0.3">
      <c r="A174" s="8"/>
      <c r="B174" s="9"/>
      <c r="C174" s="9"/>
      <c r="D174" s="10"/>
      <c r="E174" s="10"/>
      <c r="F174" s="10"/>
      <c r="G174" s="11"/>
      <c r="H174" s="10"/>
      <c r="I174" s="10"/>
      <c r="J174" s="10"/>
      <c r="K174" s="10"/>
      <c r="L174" s="10"/>
      <c r="M174" s="10"/>
    </row>
    <row r="175" spans="1:13" ht="31.15" customHeight="1" x14ac:dyDescent="0.25">
      <c r="A175" s="8"/>
      <c r="B175" s="9"/>
      <c r="C175" s="9"/>
      <c r="D175" s="10"/>
      <c r="E175" s="10"/>
      <c r="F175" s="10"/>
      <c r="G175" s="177" t="s">
        <v>403</v>
      </c>
      <c r="H175" s="178"/>
      <c r="I175" s="178"/>
      <c r="J175" s="178"/>
      <c r="K175" s="137">
        <f>SUM(K171:K172)</f>
        <v>159000</v>
      </c>
      <c r="L175" s="131" t="s">
        <v>343</v>
      </c>
      <c r="M175" s="10"/>
    </row>
    <row r="176" spans="1:13" ht="31.15" customHeight="1" x14ac:dyDescent="0.25">
      <c r="A176" s="8"/>
      <c r="B176" s="9"/>
      <c r="C176" s="9"/>
      <c r="D176" s="10"/>
      <c r="E176" s="10"/>
      <c r="F176" s="10"/>
      <c r="G176" s="170" t="s">
        <v>393</v>
      </c>
      <c r="H176" s="171"/>
      <c r="I176" s="171"/>
      <c r="J176" s="171"/>
      <c r="K176" s="153">
        <v>0</v>
      </c>
      <c r="L176" s="132" t="s">
        <v>344</v>
      </c>
      <c r="M176" s="10"/>
    </row>
    <row r="177" spans="1:13" ht="28.9" customHeight="1" x14ac:dyDescent="0.25">
      <c r="A177" s="8"/>
      <c r="B177" s="9"/>
      <c r="C177" s="9"/>
      <c r="D177" s="10"/>
      <c r="E177" s="10"/>
      <c r="F177" s="10"/>
      <c r="G177" s="170" t="s">
        <v>404</v>
      </c>
      <c r="H177" s="171"/>
      <c r="I177" s="171"/>
      <c r="J177" s="171"/>
      <c r="K177" s="138">
        <f>K176*K175</f>
        <v>0</v>
      </c>
      <c r="L177" s="132" t="s">
        <v>344</v>
      </c>
      <c r="M177" s="10"/>
    </row>
    <row r="178" spans="1:13" ht="30" customHeight="1" thickBot="1" x14ac:dyDescent="0.3">
      <c r="A178" s="8"/>
      <c r="B178" s="9"/>
      <c r="C178" s="9"/>
      <c r="D178" s="10"/>
      <c r="E178" s="10"/>
      <c r="F178" s="10"/>
      <c r="G178" s="172" t="s">
        <v>405</v>
      </c>
      <c r="H178" s="173"/>
      <c r="I178" s="173"/>
      <c r="J178" s="173"/>
      <c r="K178" s="139">
        <f>K177*1.23</f>
        <v>0</v>
      </c>
      <c r="L178" s="133" t="s">
        <v>344</v>
      </c>
      <c r="M178" s="10"/>
    </row>
    <row r="179" spans="1:13" ht="33.75" customHeight="1" thickBot="1" x14ac:dyDescent="0.3">
      <c r="A179" s="8"/>
      <c r="B179" s="9"/>
      <c r="C179" s="9"/>
      <c r="D179" s="10"/>
      <c r="E179" s="10"/>
      <c r="F179" s="10"/>
      <c r="G179" s="11"/>
      <c r="H179" s="10"/>
      <c r="I179" s="10"/>
      <c r="J179" s="10"/>
      <c r="K179" s="10"/>
      <c r="L179" s="10"/>
      <c r="M179" s="10"/>
    </row>
    <row r="180" spans="1:13" ht="39" thickBot="1" x14ac:dyDescent="0.3">
      <c r="A180" s="167">
        <v>146</v>
      </c>
      <c r="B180" s="78" t="s">
        <v>93</v>
      </c>
      <c r="C180" s="78" t="s">
        <v>361</v>
      </c>
      <c r="D180" s="79" t="s">
        <v>362</v>
      </c>
      <c r="E180" s="79" t="s">
        <v>380</v>
      </c>
      <c r="F180" s="79" t="s">
        <v>392</v>
      </c>
      <c r="G180" s="80" t="s">
        <v>363</v>
      </c>
      <c r="H180" s="79">
        <v>27</v>
      </c>
      <c r="I180" s="79" t="s">
        <v>364</v>
      </c>
      <c r="J180" s="79">
        <v>42204206</v>
      </c>
      <c r="K180" s="145">
        <v>40000</v>
      </c>
      <c r="L180" s="127">
        <v>0.5</v>
      </c>
      <c r="M180" s="122">
        <f>L180*K180</f>
        <v>20000</v>
      </c>
    </row>
    <row r="181" spans="1:13" ht="45.75" customHeight="1" thickBot="1" x14ac:dyDescent="0.3">
      <c r="A181" s="174" t="s">
        <v>387</v>
      </c>
      <c r="B181" s="175"/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  <c r="M181" s="176"/>
    </row>
    <row r="182" spans="1:13" ht="38.25" x14ac:dyDescent="0.25">
      <c r="A182" s="163">
        <v>147</v>
      </c>
      <c r="B182" s="155" t="s">
        <v>93</v>
      </c>
      <c r="C182" s="155" t="s">
        <v>390</v>
      </c>
      <c r="D182" s="74" t="s">
        <v>365</v>
      </c>
      <c r="E182" s="74" t="s">
        <v>380</v>
      </c>
      <c r="F182" s="79" t="s">
        <v>392</v>
      </c>
      <c r="G182" s="156" t="s">
        <v>366</v>
      </c>
      <c r="H182" s="74">
        <v>2</v>
      </c>
      <c r="I182" s="74" t="s">
        <v>30</v>
      </c>
      <c r="J182" s="74">
        <v>52142650</v>
      </c>
      <c r="K182" s="157">
        <v>6000</v>
      </c>
      <c r="L182" s="158">
        <v>0.5</v>
      </c>
      <c r="M182" s="159">
        <f>L182*K182</f>
        <v>3000</v>
      </c>
    </row>
    <row r="183" spans="1:13" ht="38.25" x14ac:dyDescent="0.25">
      <c r="A183" s="164">
        <v>148</v>
      </c>
      <c r="B183" s="67" t="s">
        <v>93</v>
      </c>
      <c r="C183" s="67" t="s">
        <v>390</v>
      </c>
      <c r="D183" s="1" t="s">
        <v>367</v>
      </c>
      <c r="E183" s="1" t="s">
        <v>380</v>
      </c>
      <c r="F183" s="1" t="s">
        <v>392</v>
      </c>
      <c r="G183" s="68" t="s">
        <v>368</v>
      </c>
      <c r="H183" s="1">
        <v>9</v>
      </c>
      <c r="I183" s="1" t="s">
        <v>30</v>
      </c>
      <c r="J183" s="1">
        <v>70025411</v>
      </c>
      <c r="K183" s="146">
        <v>50000</v>
      </c>
      <c r="L183" s="105">
        <v>0.5</v>
      </c>
      <c r="M183" s="128">
        <f t="shared" ref="M183:M184" si="10">L183*K183</f>
        <v>25000</v>
      </c>
    </row>
    <row r="184" spans="1:13" ht="39" thickBot="1" x14ac:dyDescent="0.3">
      <c r="A184" s="169">
        <v>149</v>
      </c>
      <c r="B184" s="63" t="s">
        <v>93</v>
      </c>
      <c r="C184" s="63" t="s">
        <v>390</v>
      </c>
      <c r="D184" s="64" t="s">
        <v>369</v>
      </c>
      <c r="E184" s="64" t="s">
        <v>380</v>
      </c>
      <c r="F184" s="64" t="s">
        <v>392</v>
      </c>
      <c r="G184" s="65" t="s">
        <v>370</v>
      </c>
      <c r="H184" s="64">
        <v>27</v>
      </c>
      <c r="I184" s="64" t="s">
        <v>30</v>
      </c>
      <c r="J184" s="64">
        <v>52143362</v>
      </c>
      <c r="K184" s="147">
        <v>50000</v>
      </c>
      <c r="L184" s="125">
        <v>0.5</v>
      </c>
      <c r="M184" s="126">
        <f t="shared" si="10"/>
        <v>25000</v>
      </c>
    </row>
    <row r="185" spans="1:13" ht="39.75" customHeight="1" thickBot="1" x14ac:dyDescent="0.3">
      <c r="A185" s="8"/>
      <c r="B185" s="9"/>
      <c r="C185" s="9"/>
      <c r="D185" s="10"/>
      <c r="E185" s="10"/>
      <c r="F185" s="10"/>
      <c r="G185" s="11"/>
      <c r="H185" s="10"/>
      <c r="I185" s="10"/>
      <c r="J185" s="10"/>
      <c r="K185" s="10"/>
      <c r="L185" s="10"/>
      <c r="M185" s="10"/>
    </row>
    <row r="186" spans="1:13" ht="38.25" customHeight="1" x14ac:dyDescent="0.25">
      <c r="A186" s="8"/>
      <c r="B186" s="9"/>
      <c r="C186" s="9"/>
      <c r="D186" s="10"/>
      <c r="E186" s="10"/>
      <c r="F186" s="10"/>
      <c r="G186" s="177" t="s">
        <v>406</v>
      </c>
      <c r="H186" s="178"/>
      <c r="I186" s="178"/>
      <c r="J186" s="178"/>
      <c r="K186" s="137">
        <f>SUM(K180,K182:K184)</f>
        <v>146000</v>
      </c>
      <c r="L186" s="131" t="s">
        <v>343</v>
      </c>
      <c r="M186" s="10"/>
    </row>
    <row r="187" spans="1:13" ht="38.25" customHeight="1" x14ac:dyDescent="0.25">
      <c r="A187" s="8"/>
      <c r="B187" s="9"/>
      <c r="C187" s="9"/>
      <c r="D187" s="10"/>
      <c r="E187" s="10"/>
      <c r="F187" s="10"/>
      <c r="G187" s="170" t="s">
        <v>393</v>
      </c>
      <c r="H187" s="171"/>
      <c r="I187" s="171"/>
      <c r="J187" s="171"/>
      <c r="K187" s="153">
        <v>0</v>
      </c>
      <c r="L187" s="132" t="s">
        <v>344</v>
      </c>
      <c r="M187" s="10"/>
    </row>
    <row r="188" spans="1:13" ht="31.15" customHeight="1" x14ac:dyDescent="0.25">
      <c r="A188" s="8"/>
      <c r="B188" s="9"/>
      <c r="C188" s="9"/>
      <c r="D188" s="10"/>
      <c r="E188" s="10"/>
      <c r="F188" s="10"/>
      <c r="G188" s="170" t="s">
        <v>407</v>
      </c>
      <c r="H188" s="171"/>
      <c r="I188" s="171"/>
      <c r="J188" s="171"/>
      <c r="K188" s="138">
        <f>K187*K186</f>
        <v>0</v>
      </c>
      <c r="L188" s="132" t="s">
        <v>344</v>
      </c>
      <c r="M188" s="10"/>
    </row>
    <row r="189" spans="1:13" ht="42" customHeight="1" thickBot="1" x14ac:dyDescent="0.3">
      <c r="A189" s="8"/>
      <c r="B189" s="9"/>
      <c r="C189" s="9"/>
      <c r="D189" s="10"/>
      <c r="E189" s="10"/>
      <c r="F189" s="10"/>
      <c r="G189" s="172" t="s">
        <v>408</v>
      </c>
      <c r="H189" s="173"/>
      <c r="I189" s="173"/>
      <c r="J189" s="173"/>
      <c r="K189" s="139">
        <f>K188*1.23</f>
        <v>0</v>
      </c>
      <c r="L189" s="133" t="s">
        <v>344</v>
      </c>
      <c r="M189" s="10"/>
    </row>
    <row r="190" spans="1:13" x14ac:dyDescent="0.25">
      <c r="A190" s="8"/>
      <c r="B190" s="9"/>
      <c r="C190" s="9"/>
      <c r="D190" s="10"/>
      <c r="E190" s="10"/>
      <c r="F190" s="10"/>
      <c r="G190" s="11"/>
      <c r="H190" s="10"/>
      <c r="I190" s="10"/>
      <c r="J190" s="10"/>
      <c r="K190" s="10"/>
      <c r="L190" s="10"/>
      <c r="M190" s="10"/>
    </row>
    <row r="191" spans="1:13" ht="15.75" thickBot="1" x14ac:dyDescent="0.3">
      <c r="A191" s="8"/>
      <c r="B191" s="9"/>
      <c r="C191" s="9"/>
      <c r="D191" s="10"/>
      <c r="E191" s="10"/>
      <c r="F191" s="10"/>
      <c r="G191" s="11"/>
      <c r="H191" s="10"/>
      <c r="I191" s="10"/>
      <c r="J191" s="10"/>
      <c r="K191" s="10"/>
      <c r="L191" s="10"/>
      <c r="M191" s="10"/>
    </row>
    <row r="192" spans="1:13" ht="36.6" customHeight="1" x14ac:dyDescent="0.25">
      <c r="A192" s="8"/>
      <c r="B192" s="9"/>
      <c r="C192" s="9"/>
      <c r="D192" s="10"/>
      <c r="E192" s="10"/>
      <c r="F192" s="10"/>
      <c r="G192" s="177" t="s">
        <v>409</v>
      </c>
      <c r="H192" s="178"/>
      <c r="I192" s="178"/>
      <c r="J192" s="178"/>
      <c r="K192" s="137">
        <f>SUM(K186,K175,K166,K157,K149)</f>
        <v>1193500</v>
      </c>
      <c r="L192" s="131" t="s">
        <v>343</v>
      </c>
      <c r="M192" s="10"/>
    </row>
    <row r="193" spans="1:13" ht="36.6" customHeight="1" x14ac:dyDescent="0.25">
      <c r="A193" s="8"/>
      <c r="B193" s="9"/>
      <c r="C193" s="9"/>
      <c r="D193" s="10"/>
      <c r="E193" s="10"/>
      <c r="F193" s="10"/>
      <c r="G193" s="170" t="s">
        <v>393</v>
      </c>
      <c r="H193" s="171"/>
      <c r="I193" s="171"/>
      <c r="J193" s="171"/>
      <c r="K193" s="153">
        <v>0</v>
      </c>
      <c r="L193" s="132" t="s">
        <v>344</v>
      </c>
      <c r="M193" s="10"/>
    </row>
    <row r="194" spans="1:13" ht="36.6" customHeight="1" x14ac:dyDescent="0.25">
      <c r="A194" s="8"/>
      <c r="B194" s="9"/>
      <c r="C194" s="9"/>
      <c r="D194" s="10"/>
      <c r="E194" s="10"/>
      <c r="F194" s="10"/>
      <c r="G194" s="170" t="s">
        <v>410</v>
      </c>
      <c r="H194" s="171"/>
      <c r="I194" s="171"/>
      <c r="J194" s="171"/>
      <c r="K194" s="138">
        <f>K193*K192</f>
        <v>0</v>
      </c>
      <c r="L194" s="132" t="s">
        <v>344</v>
      </c>
      <c r="M194" s="10"/>
    </row>
    <row r="195" spans="1:13" ht="32.450000000000003" customHeight="1" thickBot="1" x14ac:dyDescent="0.3">
      <c r="A195" s="8"/>
      <c r="B195" s="9"/>
      <c r="C195" s="9"/>
      <c r="D195" s="10"/>
      <c r="E195" s="10"/>
      <c r="F195" s="10"/>
      <c r="G195" s="172" t="s">
        <v>411</v>
      </c>
      <c r="H195" s="173"/>
      <c r="I195" s="173"/>
      <c r="J195" s="173"/>
      <c r="K195" s="139">
        <f>K194*1.23</f>
        <v>0</v>
      </c>
      <c r="L195" s="133" t="s">
        <v>344</v>
      </c>
      <c r="M195" s="10"/>
    </row>
    <row r="196" spans="1:13" x14ac:dyDescent="0.25">
      <c r="A196" s="8"/>
      <c r="B196" s="9"/>
      <c r="C196" s="9"/>
      <c r="D196" s="10"/>
      <c r="E196" s="10"/>
      <c r="F196" s="10"/>
      <c r="G196" s="11"/>
      <c r="H196" s="10"/>
      <c r="I196" s="10"/>
      <c r="J196" s="10"/>
      <c r="K196" s="10"/>
      <c r="L196" s="10"/>
      <c r="M196" s="10"/>
    </row>
  </sheetData>
  <mergeCells count="34">
    <mergeCell ref="G193:J193"/>
    <mergeCell ref="A1:M1"/>
    <mergeCell ref="G194:J194"/>
    <mergeCell ref="G192:J192"/>
    <mergeCell ref="G195:J195"/>
    <mergeCell ref="G178:J178"/>
    <mergeCell ref="A181:M181"/>
    <mergeCell ref="G186:J186"/>
    <mergeCell ref="G160:J160"/>
    <mergeCell ref="G166:J166"/>
    <mergeCell ref="G168:J168"/>
    <mergeCell ref="A154:M154"/>
    <mergeCell ref="G157:J157"/>
    <mergeCell ref="G159:J159"/>
    <mergeCell ref="G149:J149"/>
    <mergeCell ref="G151:J151"/>
    <mergeCell ref="G152:J152"/>
    <mergeCell ref="A120:M120"/>
    <mergeCell ref="A3:M3"/>
    <mergeCell ref="A135:M135"/>
    <mergeCell ref="A139:M139"/>
    <mergeCell ref="A145:M145"/>
    <mergeCell ref="G150:J150"/>
    <mergeCell ref="G158:J158"/>
    <mergeCell ref="G167:J167"/>
    <mergeCell ref="G176:J176"/>
    <mergeCell ref="G188:J188"/>
    <mergeCell ref="G189:J189"/>
    <mergeCell ref="G169:J169"/>
    <mergeCell ref="A163:M163"/>
    <mergeCell ref="A173:M173"/>
    <mergeCell ref="G175:J175"/>
    <mergeCell ref="G177:J177"/>
    <mergeCell ref="G187:J187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Błachowicz</dc:creator>
  <cp:lastModifiedBy>GMINA ROKIETNICA</cp:lastModifiedBy>
  <cp:lastPrinted>2025-05-13T12:03:02Z</cp:lastPrinted>
  <dcterms:created xsi:type="dcterms:W3CDTF">2024-10-11T06:36:43Z</dcterms:created>
  <dcterms:modified xsi:type="dcterms:W3CDTF">2025-05-22T10:03:16Z</dcterms:modified>
</cp:coreProperties>
</file>