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ojekty 2023\Feniks\"/>
    </mc:Choice>
  </mc:AlternateContent>
  <bookViews>
    <workbookView xWindow="0" yWindow="0" windowWidth="28800" windowHeight="1191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1" l="1"/>
  <c r="P6" i="1"/>
  <c r="O6" i="1"/>
  <c r="N6" i="1"/>
  <c r="R6" i="1" s="1"/>
  <c r="L6" i="1"/>
  <c r="K6" i="1"/>
  <c r="J6" i="1"/>
  <c r="I6" i="1"/>
  <c r="M6" i="1" s="1"/>
  <c r="G6" i="1"/>
  <c r="F6" i="1"/>
  <c r="D6" i="1"/>
  <c r="C6" i="1"/>
  <c r="AD5" i="1"/>
  <c r="AF5" i="1" s="1"/>
  <c r="R5" i="1"/>
  <c r="M5" i="1"/>
  <c r="H5" i="1"/>
  <c r="P4" i="1"/>
  <c r="R4" i="1" s="1"/>
  <c r="K4" i="1"/>
  <c r="M4" i="1" s="1"/>
  <c r="G4" i="1"/>
  <c r="AD4" i="1" s="1"/>
  <c r="Q3" i="1"/>
  <c r="O3" i="1"/>
  <c r="N3" i="1"/>
  <c r="L3" i="1"/>
  <c r="J3" i="1"/>
  <c r="I3" i="1"/>
  <c r="F3" i="1"/>
  <c r="E3" i="1"/>
  <c r="D3" i="1"/>
  <c r="C3" i="1"/>
  <c r="H6" i="1" l="1"/>
  <c r="AE5" i="1"/>
  <c r="AD6" i="1"/>
  <c r="AF6" i="1" s="1"/>
  <c r="AF4" i="1"/>
  <c r="AE4" i="1"/>
  <c r="G3" i="1"/>
  <c r="K3" i="1"/>
  <c r="M3" i="1" s="1"/>
  <c r="H4" i="1"/>
  <c r="P3" i="1"/>
  <c r="R3" i="1" s="1"/>
  <c r="AE6" i="1" l="1"/>
  <c r="AD3" i="1"/>
  <c r="AE3" i="1" s="1"/>
  <c r="H3" i="1"/>
  <c r="AF3" i="1"/>
</calcChain>
</file>

<file path=xl/sharedStrings.xml><?xml version="1.0" encoding="utf-8"?>
<sst xmlns="http://schemas.openxmlformats.org/spreadsheetml/2006/main" count="21" uniqueCount="13">
  <si>
    <t>Budowa sieci kanalizacji sanitarnej grawitacyjno - tłocznej wraz z przepompowniami ścieków oraz z infrastrukturą towarzyszącą w obrębie miejscowości Okole - Krąg - Linowiec.</t>
  </si>
  <si>
    <t>Razem wydatki w ramach zadania (wk+ wnk)</t>
  </si>
  <si>
    <r>
      <t>Razem wk</t>
    </r>
    <r>
      <rPr>
        <b/>
        <sz val="12"/>
        <rFont val="Open sans"/>
        <family val="2"/>
      </rPr>
      <t>:</t>
    </r>
  </si>
  <si>
    <t>Razem wnk :</t>
  </si>
  <si>
    <t>w tym VAT:</t>
  </si>
  <si>
    <t>I kwartał</t>
  </si>
  <si>
    <t>II kwartał</t>
  </si>
  <si>
    <t>III kwartał</t>
  </si>
  <si>
    <t>IV kwartał</t>
  </si>
  <si>
    <t>Razem 2025</t>
  </si>
  <si>
    <t>Razem 2026</t>
  </si>
  <si>
    <t>Razem 2027</t>
  </si>
  <si>
    <t>Harmonogram płatności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</si>
</sst>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0\ _z_ł"/>
    <numFmt numFmtId="166" formatCode="[$-415]mmm\ yy;@"/>
  </numFmts>
  <fonts count="8">
    <font>
      <sz val="11"/>
      <color theme="1"/>
      <name val="Calibri"/>
      <family val="2"/>
      <charset val="238"/>
      <scheme val="minor"/>
    </font>
    <font>
      <sz val="10"/>
      <name val="Open sans"/>
      <family val="2"/>
    </font>
    <font>
      <sz val="11"/>
      <name val="Open sans"/>
      <family val="2"/>
    </font>
    <font>
      <sz val="12"/>
      <name val="Open sans"/>
      <family val="2"/>
    </font>
    <font>
      <b/>
      <sz val="12"/>
      <name val="Open sans"/>
      <family val="2"/>
    </font>
    <font>
      <sz val="12"/>
      <name val="Open sans"/>
      <charset val="238"/>
    </font>
    <font>
      <sz val="10"/>
      <name val="Arial CE"/>
      <charset val="238"/>
    </font>
    <font>
      <b/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quotePrefix="1" applyFont="1" applyFill="1" applyBorder="1" applyAlignment="1">
      <alignment horizontal="left" vertical="center" wrapText="1"/>
    </xf>
    <xf numFmtId="4" fontId="5" fillId="0" borderId="7" xfId="0" applyNumberFormat="1" applyFont="1" applyBorder="1" applyAlignment="1">
      <alignment vertical="center"/>
    </xf>
    <xf numFmtId="165" fontId="3" fillId="0" borderId="7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_Plan_poż_dot_wzorzec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"/>
  <sheetViews>
    <sheetView tabSelected="1" workbookViewId="0"/>
  </sheetViews>
  <sheetFormatPr defaultColWidth="21" defaultRowHeight="15"/>
  <cols>
    <col min="4" max="5" width="12.5703125" customWidth="1"/>
    <col min="6" max="15" width="16.5703125" customWidth="1"/>
    <col min="16" max="18" width="16.42578125" customWidth="1"/>
  </cols>
  <sheetData>
    <row r="1" spans="1:68">
      <c r="A1" t="s">
        <v>12</v>
      </c>
      <c r="D1" s="18">
        <v>2025</v>
      </c>
      <c r="E1" s="19"/>
      <c r="F1" s="19"/>
      <c r="G1" s="19"/>
      <c r="H1" s="20"/>
      <c r="I1" s="18">
        <v>2026</v>
      </c>
      <c r="J1" s="19"/>
      <c r="K1" s="19"/>
      <c r="L1" s="19"/>
      <c r="M1" s="20"/>
      <c r="N1" s="18">
        <v>2027</v>
      </c>
      <c r="O1" s="19"/>
      <c r="P1" s="19"/>
      <c r="Q1" s="19"/>
      <c r="R1" s="20"/>
    </row>
    <row r="2" spans="1:68" ht="15.75" thickBot="1">
      <c r="D2" s="21" t="s">
        <v>5</v>
      </c>
      <c r="E2" s="21" t="s">
        <v>6</v>
      </c>
      <c r="F2" s="21" t="s">
        <v>7</v>
      </c>
      <c r="G2" s="21" t="s">
        <v>8</v>
      </c>
      <c r="H2" s="22" t="s">
        <v>9</v>
      </c>
      <c r="I2" s="21" t="s">
        <v>5</v>
      </c>
      <c r="J2" s="21" t="s">
        <v>6</v>
      </c>
      <c r="K2" s="21" t="s">
        <v>7</v>
      </c>
      <c r="L2" s="21" t="s">
        <v>8</v>
      </c>
      <c r="M2" s="22" t="s">
        <v>10</v>
      </c>
      <c r="N2" s="21" t="s">
        <v>5</v>
      </c>
      <c r="O2" s="21" t="s">
        <v>6</v>
      </c>
      <c r="P2" s="21" t="s">
        <v>7</v>
      </c>
      <c r="Q2" s="21" t="s">
        <v>8</v>
      </c>
      <c r="R2" s="22" t="s">
        <v>11</v>
      </c>
    </row>
    <row r="3" spans="1:68" s="9" customFormat="1" ht="51.75" customHeight="1">
      <c r="A3" s="1" t="s">
        <v>0</v>
      </c>
      <c r="B3" s="2" t="s">
        <v>1</v>
      </c>
      <c r="C3" s="3">
        <f>C4+C5</f>
        <v>13074567.65</v>
      </c>
      <c r="D3" s="4">
        <f>D4+D5</f>
        <v>0</v>
      </c>
      <c r="E3" s="4">
        <f t="shared" ref="E3:G3" si="0">E4+E5</f>
        <v>0</v>
      </c>
      <c r="F3" s="4">
        <f t="shared" si="0"/>
        <v>1599000</v>
      </c>
      <c r="G3" s="5">
        <f t="shared" si="0"/>
        <v>1669641.9100000001</v>
      </c>
      <c r="H3" s="5">
        <f>D3+E3+F3+G3</f>
        <v>3268641.91</v>
      </c>
      <c r="I3" s="4">
        <f>I4+I5</f>
        <v>615000</v>
      </c>
      <c r="J3" s="4">
        <f t="shared" ref="J3:K3" si="1">J4+J5</f>
        <v>2214000</v>
      </c>
      <c r="K3" s="4">
        <f t="shared" si="1"/>
        <v>2478283.8300000005</v>
      </c>
      <c r="L3" s="4">
        <f>L4+L5</f>
        <v>1230000</v>
      </c>
      <c r="M3" s="5">
        <f>I3+J3+K3+L3</f>
        <v>6537283.8300000001</v>
      </c>
      <c r="N3" s="4">
        <f>N4+N5</f>
        <v>615000</v>
      </c>
      <c r="O3" s="4">
        <f>O4+O5</f>
        <v>984000</v>
      </c>
      <c r="P3" s="4">
        <f t="shared" ref="P3" si="2">P4+P5</f>
        <v>1054641.9100000001</v>
      </c>
      <c r="Q3" s="4">
        <f>Q4+Q5</f>
        <v>615000</v>
      </c>
      <c r="R3" s="5">
        <f>N3+O3+P3+Q3</f>
        <v>3268641.91</v>
      </c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8" t="e">
        <f>#REF!+#REF!+#REF!+#REF!+#REF!+D3+E3+F3+G3+I3+J3+K3+L3+N3+O3+P3+Q3</f>
        <v>#REF!</v>
      </c>
      <c r="AE3" s="7" t="e">
        <f>C3=AD3</f>
        <v>#REF!</v>
      </c>
      <c r="AF3" s="8" t="e">
        <f>C3-AD3</f>
        <v>#REF!</v>
      </c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9" customFormat="1" ht="15.75">
      <c r="A4" s="10"/>
      <c r="B4" s="11" t="s">
        <v>2</v>
      </c>
      <c r="C4" s="12">
        <v>10629729.800000001</v>
      </c>
      <c r="D4" s="13">
        <v>0</v>
      </c>
      <c r="E4" s="13">
        <v>0</v>
      </c>
      <c r="F4" s="13">
        <v>1300000</v>
      </c>
      <c r="G4" s="13">
        <f>2657432.45-F4</f>
        <v>1357432.4500000002</v>
      </c>
      <c r="H4" s="13">
        <f t="shared" ref="H4:H5" si="3">D4+E4+F4+G4</f>
        <v>2657432.4500000002</v>
      </c>
      <c r="I4" s="13">
        <v>500000</v>
      </c>
      <c r="J4" s="13">
        <v>1800000</v>
      </c>
      <c r="K4" s="13">
        <f>5314864.9-I4-J4-L4</f>
        <v>2014864.9000000004</v>
      </c>
      <c r="L4" s="13">
        <v>1000000</v>
      </c>
      <c r="M4" s="13">
        <f>I4+J4+K4+L4</f>
        <v>5314864.9000000004</v>
      </c>
      <c r="N4" s="13">
        <v>500000</v>
      </c>
      <c r="O4" s="13">
        <v>800000</v>
      </c>
      <c r="P4" s="13">
        <f>2657432.45-N4-O4-Q4</f>
        <v>857432.45000000019</v>
      </c>
      <c r="Q4" s="13">
        <v>500000</v>
      </c>
      <c r="R4" s="13">
        <f t="shared" ref="R4:R5" si="4">N4+O4+P4+Q4</f>
        <v>2657432.4500000002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7"/>
      <c r="AD4" s="8" t="e">
        <f>#REF!+#REF!+#REF!+#REF!+#REF!+D4+E4+F4+G4+I4+J4+K4+L4+N4+O4+P4+Q4</f>
        <v>#REF!</v>
      </c>
      <c r="AE4" s="7" t="e">
        <f>C4=AD4</f>
        <v>#REF!</v>
      </c>
      <c r="AF4" s="8" t="e">
        <f>C4-AD4</f>
        <v>#REF!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68" s="9" customFormat="1" ht="15.75">
      <c r="A5" s="10"/>
      <c r="B5" s="11" t="s">
        <v>3</v>
      </c>
      <c r="C5" s="12">
        <v>2444837.85</v>
      </c>
      <c r="D5" s="13">
        <v>0</v>
      </c>
      <c r="E5" s="13">
        <v>0</v>
      </c>
      <c r="F5" s="13">
        <v>299000</v>
      </c>
      <c r="G5" s="13">
        <v>312209.46000000002</v>
      </c>
      <c r="H5" s="13">
        <f t="shared" si="3"/>
        <v>611209.46</v>
      </c>
      <c r="I5" s="13">
        <v>115000</v>
      </c>
      <c r="J5" s="13">
        <v>414000</v>
      </c>
      <c r="K5" s="13">
        <v>463418.93</v>
      </c>
      <c r="L5" s="13">
        <v>230000</v>
      </c>
      <c r="M5" s="13">
        <f t="shared" ref="M5" si="5">I5+J5+K5+L5</f>
        <v>1222418.93</v>
      </c>
      <c r="N5" s="13">
        <v>115000</v>
      </c>
      <c r="O5" s="13">
        <v>184000</v>
      </c>
      <c r="P5" s="13">
        <v>197209.46</v>
      </c>
      <c r="Q5" s="13">
        <v>115000</v>
      </c>
      <c r="R5" s="13">
        <f t="shared" si="4"/>
        <v>611209.46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7"/>
      <c r="AD5" s="8" t="e">
        <f>#REF!+#REF!+#REF!+#REF!+#REF!+D5+E5+F5+G5+I5+J5+K5+L5+N5+O5+P5+Q5</f>
        <v>#REF!</v>
      </c>
      <c r="AE5" s="7" t="e">
        <f>C5=AD5</f>
        <v>#REF!</v>
      </c>
      <c r="AF5" s="8" t="e">
        <f>C5-AD5</f>
        <v>#REF!</v>
      </c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s="9" customFormat="1" ht="105.75" customHeight="1" thickBot="1">
      <c r="A6" s="14"/>
      <c r="B6" s="15" t="s">
        <v>4</v>
      </c>
      <c r="C6" s="16">
        <f>C5</f>
        <v>2444837.85</v>
      </c>
      <c r="D6" s="17">
        <f>D5</f>
        <v>0</v>
      </c>
      <c r="E6" s="17">
        <v>0</v>
      </c>
      <c r="F6" s="17">
        <f t="shared" ref="F6:G6" si="6">F5</f>
        <v>299000</v>
      </c>
      <c r="G6" s="17">
        <f t="shared" si="6"/>
        <v>312209.46000000002</v>
      </c>
      <c r="H6" s="17">
        <f>D6+E6+F6+G6</f>
        <v>611209.46</v>
      </c>
      <c r="I6" s="17">
        <f>I5</f>
        <v>115000</v>
      </c>
      <c r="J6" s="17">
        <f>J5</f>
        <v>414000</v>
      </c>
      <c r="K6" s="17">
        <f t="shared" ref="K6:L6" si="7">K5</f>
        <v>463418.93</v>
      </c>
      <c r="L6" s="17">
        <f t="shared" si="7"/>
        <v>230000</v>
      </c>
      <c r="M6" s="17">
        <f>I6+J6+K6+L6</f>
        <v>1222418.93</v>
      </c>
      <c r="N6" s="17">
        <f>N5</f>
        <v>115000</v>
      </c>
      <c r="O6" s="17">
        <f t="shared" ref="O6:P6" si="8">O5</f>
        <v>184000</v>
      </c>
      <c r="P6" s="17">
        <f t="shared" si="8"/>
        <v>197209.46</v>
      </c>
      <c r="Q6" s="17">
        <f>Q5</f>
        <v>115000</v>
      </c>
      <c r="R6" s="17">
        <f>N6+O6+P6+Q6</f>
        <v>611209.46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7"/>
      <c r="AD6" s="8" t="e">
        <f>#REF!+#REF!+#REF!+#REF!+#REF!+D6+E6+F6+G6+I6+J6+K6+L6+N6+O6+P6+Q6</f>
        <v>#REF!</v>
      </c>
      <c r="AE6" s="7" t="e">
        <f>C6=AD6</f>
        <v>#REF!</v>
      </c>
      <c r="AF6" s="8" t="e">
        <f>C6-AD6</f>
        <v>#REF!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</row>
  </sheetData>
  <mergeCells count="4">
    <mergeCell ref="D1:H1"/>
    <mergeCell ref="I1:M1"/>
    <mergeCell ref="N1:R1"/>
    <mergeCell ref="A3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B.Sadowski</dc:creator>
  <cp:lastModifiedBy>B.Sadowski</cp:lastModifiedBy>
  <dcterms:created xsi:type="dcterms:W3CDTF">2025-02-14T11:41:11Z</dcterms:created>
  <dcterms:modified xsi:type="dcterms:W3CDTF">2025-02-14T11:46:49Z</dcterms:modified>
</cp:coreProperties>
</file>